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1545" windowWidth="15360" windowHeight="8730" tabRatio="777" activeTab="0"/>
  </bookViews>
  <sheets>
    <sheet name="audit summary" sheetId="1" r:id="rId1"/>
    <sheet name="product audit_eval" sheetId="2" r:id="rId2"/>
    <sheet name="process audit_checklist" sheetId="3" r:id="rId3"/>
    <sheet name="process audit_explanation" sheetId="4" r:id="rId4"/>
    <sheet name="process audit_eval" sheetId="5" r:id="rId5"/>
    <sheet name="pa_eng" sheetId="6" state="veryHidden" r:id="rId6"/>
    <sheet name="pa_hun" sheetId="7" state="veryHidden" r:id="rId7"/>
    <sheet name="exp_eng" sheetId="8" state="veryHidden" r:id="rId8"/>
    <sheet name="exp_hun" sheetId="9" state="veryHidden" r:id="rId9"/>
    <sheet name="process audit_eval_diagram" sheetId="10" r:id="rId10"/>
    <sheet name="actionlist" sheetId="11" r:id="rId11"/>
    <sheet name="list" sheetId="12" state="veryHidden" r:id="rId12"/>
  </sheets>
  <externalReferences>
    <externalReference r:id="rId15"/>
  </externalReferences>
  <definedNames>
    <definedName name="A">#REF!</definedName>
    <definedName name="e10">#REF!</definedName>
    <definedName name="e2">#REF!</definedName>
    <definedName name="e3">#REF!</definedName>
    <definedName name="e4">#REF!</definedName>
    <definedName name="e5">#REF!</definedName>
    <definedName name="e6">#REF!</definedName>
    <definedName name="e7">#REF!</definedName>
    <definedName name="e8">#REF!</definedName>
    <definedName name="e9">#REF!</definedName>
    <definedName name="ED_1">'process audit_eval'!$AF$15</definedName>
    <definedName name="ED_2">'process audit_eval'!#REF!</definedName>
    <definedName name="ED_3">'process audit_eval'!#REF!</definedName>
    <definedName name="ED_4">'process audit_eval'!#REF!</definedName>
    <definedName name="ED_5">'process audit_eval'!#REF!</definedName>
    <definedName name="ED_6">'process audit_eval'!#REF!</definedName>
    <definedName name="EDAnzahlBewerteterElemente">'process audit_eval'!$AT$5</definedName>
    <definedName name="ede">'process audit_eval'!$AF$8</definedName>
    <definedName name="ek">'process audit_eval'!$AF$52</definedName>
    <definedName name="END" localSheetId="5">'pa_eng'!$A$85</definedName>
    <definedName name="END" localSheetId="6">'pa_hun'!$A$85</definedName>
    <definedName name="END">'process audit_checklist'!#REF!</definedName>
    <definedName name="EP_1">'process audit_eval'!$AF$15</definedName>
    <definedName name="Ep_2">'process audit_eval'!#REF!</definedName>
    <definedName name="Ep_3">'process audit_eval'!#REF!</definedName>
    <definedName name="Ep_4">'process audit_eval'!#REF!</definedName>
    <definedName name="Ep_5">'process audit_eval'!#REF!</definedName>
    <definedName name="Ep_6">'process audit_eval'!#REF!</definedName>
    <definedName name="Ep1">#REF!</definedName>
    <definedName name="Ep2">#REF!</definedName>
    <definedName name="Ep3">#REF!</definedName>
    <definedName name="Ep4">#REF!</definedName>
    <definedName name="Ep5">#REF!</definedName>
    <definedName name="Ep6">#REF!</definedName>
    <definedName name="EpAnzahlBewerteterElemente">'process audit_eval'!$AT$6</definedName>
    <definedName name="epe">'process audit_eval'!$AF$12</definedName>
    <definedName name="epg1">'process audit_eval'!$J$59</definedName>
    <definedName name="epg2">'process audit_eval'!$N$59</definedName>
    <definedName name="epg3">'process audit_eval'!$R$59</definedName>
    <definedName name="epg4">'process audit_eval'!$V$59</definedName>
    <definedName name="epg5">'process audit_eval'!$Z$59</definedName>
    <definedName name="epg6">'process audit_eval'!$AD$59</definedName>
    <definedName name="EPS0">'process audit_eval'!$AF$27</definedName>
    <definedName name="EPS1">'process audit_eval'!$AF$25</definedName>
    <definedName name="EPS10">'process audit_eval'!$AF$43</definedName>
    <definedName name="EPS2">'process audit_eval'!$AF$27</definedName>
    <definedName name="EPS3">'process audit_eval'!$AF$29</definedName>
    <definedName name="EPS4">'process audit_eval'!$AF$31</definedName>
    <definedName name="EPS5">'process audit_eval'!$AF$33</definedName>
    <definedName name="EPS6">'process audit_eval'!$AF$35</definedName>
    <definedName name="EPS7">'process audit_eval'!$AF$37</definedName>
    <definedName name="EPS8">'process audit_eval'!$AF$39</definedName>
    <definedName name="EPS9">'process audit_eval'!$AF$41</definedName>
    <definedName name="es_1">'process audit_eval'!$G$49</definedName>
    <definedName name="es_2">'process audit_eval'!$O$49</definedName>
    <definedName name="es_3">'process audit_eval'!$U$49</definedName>
    <definedName name="es_4">'process audit_eval'!$AB$49</definedName>
    <definedName name="es1">#REF!</definedName>
    <definedName name="es2">#REF!</definedName>
    <definedName name="es3">#REF!</definedName>
    <definedName name="es4">#REF!</definedName>
    <definedName name="eval">'list'!$A$12:$A$13</definedName>
    <definedName name="ez">'process audit_eval'!$AF$19</definedName>
    <definedName name="grading">'list'!$A$18:$A$20</definedName>
    <definedName name="_xlnm.Print_Area" localSheetId="0">'audit summary'!$A$1:$S$46</definedName>
    <definedName name="_xlnm.Print_Area" localSheetId="5">'pa_eng'!$A$1:$M$82</definedName>
    <definedName name="_xlnm.Print_Area" localSheetId="6">'pa_hun'!$A$1:$M$82</definedName>
    <definedName name="_xlnm.Print_Area" localSheetId="2">'process audit_checklist'!$A$1:$M$82</definedName>
    <definedName name="_xlnm.Print_Area" localSheetId="4">'process audit_eval'!$A$1:$AI$68</definedName>
    <definedName name="_xlnm.Print_Area" localSheetId="9">'process audit_eval_diagram'!$A$1:$T$39</definedName>
    <definedName name="_xlnm.Print_Area" localSheetId="1">'product audit_eval'!$A$1:$S$43</definedName>
    <definedName name="output_area">'process audit_eval'!$I$56:$AF$57</definedName>
    <definedName name="PG_Output">'process audit_eval'!$I$56:$AF$56</definedName>
    <definedName name="pont">'[1]Munka2'!$A$1:$A$4</definedName>
    <definedName name="product">'list'!$A$15:$A$16</definedName>
    <definedName name="product_group">'audit summary'!$B$18:$B$27</definedName>
    <definedName name="ranking">'list'!$A$1:$A$5</definedName>
    <definedName name="Seite">#REF!</definedName>
    <definedName name="type">'list'!$A$7:$A$10</definedName>
  </definedNames>
  <calcPr fullCalcOnLoad="1"/>
</workbook>
</file>

<file path=xl/sharedStrings.xml><?xml version="1.0" encoding="utf-8"?>
<sst xmlns="http://schemas.openxmlformats.org/spreadsheetml/2006/main" count="1754" uniqueCount="720">
  <si>
    <t>The requirements on the product are to be determined, through interdisciplinary
cooperation/benchmarking, for which QFD and DOE are exemplary
methods. Previous experiences and future expectations must be
included in the consideration. The product requirements must meet the
market requirements and customer expectations, the product must be
competitive.</t>
  </si>
  <si>
    <t>- Customer requirements
- Company objectives
- Simultaneous Engineering
- Robust design/safe process
- Regular customer/supplier meetings
- Important characteristics, legislation requirements
- Functional measurements
- Fitting measurements
- Material.</t>
  </si>
  <si>
    <t>- Design/Engineering
- Quality
- Process equipment, resources
- Special characteristics
- Company objectives
- Directives, standards, legislation
- Environmental aspects
- Delivery dates/Time frames
- Cost frame.</t>
  </si>
  <si>
    <t>- Project management, project planning team/responsibilities
- Qualified personnel
- Communication means (Electronic data transfer)
- Information flow from and to the customer during planning
(regular meetings, conferences)
- Tools/equipment
- Test/inspection/laboratory equipment
- CAD, CAM, CAE.</t>
  </si>
  <si>
    <t>Is a quality plan prepared?</t>
  </si>
  <si>
    <t>Are the required resources available?</t>
  </si>
  <si>
    <t>- Customer requirements/performance specifications
- Function, safety, reliability, maintainability, important characteristics
- Environmental aspects
- Involvement of all affected areas
- Trial and test results
- Product-specific measures from the process FMEA.</t>
  </si>
  <si>
    <t>Rendelkezésre állnak-e a szükséges segédeszközök a beállítási munkák
számára?</t>
  </si>
  <si>
    <t>- beállítási tervek
- beállítási / kiegyenlítési segítségek
- rugalmas szerszámcserél  berendezések
- határminták.</t>
  </si>
  <si>
    <t>Megtörtént-e a gyártásindítások felszabadítása, és összegy jtésre kerültek-e a
beállítási adatok valamint az eltérések?</t>
  </si>
  <si>
    <t>A "sorozatgyártás felszabadítása" a megrendelésre vonatkozó els  és újbóli felszabadítást jelenti a
gyártás indítása számára. A felszabadítás a termék és a folyamat számára szükséges, és azt az arra
jogosult munkatársnak írásban kell megtenni, az elfogadási kritériumok alapján. Erre az id pontra a
termék/folyamattervb l és/vagy az el z  sorozatgyártásból ismert probléma-pontokat meg kell szüntetni.
A felszabadítási vizsgálatoknak az egyértelm  vizsgálati utasítások szerint kell megtörténni, hogy azok
ismételt elvégzése biztosítva legyen. Ehhez ésszer  módon egy ellen rz  listát kell alkalmazni.
Ha a gyártás a vizsgált részek kivétele után folytatódik, akkor a termékeknek a vizsgált részek
felszabadításáig zárolt állapotban kell maradni. Az utólagos megmunkálásokat a felszabadítási
folyamatba kell bevonni.</t>
  </si>
  <si>
    <t>- új, módosított termék
- berendezés nyugalmi állapota / folyamat megszakítás
- javítás, szerszámcsere
- anyagcsere (pl. adagolócsere)
- módosított gyártási paraméterek
- els darab vizsgálata dokumentációval
- paraméterek aktualitása
- rend és tisztaság a munkahelyen
- csomagolás
- szerszámok és vizsgáló eszközök felszabadítási / módosítási állapota</t>
  </si>
  <si>
    <t>Megvalósításra kerültek-e határid re a szükséges korrekciós intézkedések, és
megtörtént-e a hatékonyság ellen rzése?</t>
  </si>
  <si>
    <t>A korrekciós intézkedések a teljes folyamatláncra vonatkoznak, az el anyagtól a vev  által történ 
felhasználásig. A korrekciós intézkedések végrehajtása után ellen rizni és igazolni kell azok
hatékonyságát.</t>
  </si>
  <si>
    <t>- kockázatanalízisek (folyamat-FMEA), hibaanalízisek
- javítóprogramok az auditokból
- az okozóra vonatkozó információk
- beszélgetés a határhelyekkel (bels /küls )
- bels  reklamációk
- vev i reklamációk
- vev i kérdések.</t>
  </si>
  <si>
    <t>Egyeztetve vannak-e a mennyiségek / gyártási sorozatnagyságok az igényekkel,
és tovább vannak-e irányítva céltudatosan a következ  munkafolyamat felé?</t>
  </si>
  <si>
    <t>- Customer requirements
- Availability of input material
- Qualified personnel
- Lost time through absenteeism/Standstill times
- Through put times/Processing times/No. of production pieces per
plant/Equipment
- Buildings, premises
- Plants, tools, production/testing equipment, auxiliary tools,
laboratory equipment
- Transport means, containers, store
- CAM, CAQ.</t>
  </si>
  <si>
    <t>- Customer requirements
- Legislative requirements
- Capability records
- Suitability of plants, tools, inspection and test equipment
- Arrangement of work and inspection stations
- Handling, packaging, storage, marking.</t>
  </si>
  <si>
    <t>- Project management, project planning team/responsibilities
- Qualified personnel
- Plants, tools, production/testing equipment, auxilliary tools, laboratory
equipment
- Communication means (e.g. electronic data transfer)
- Information flow from and to the customer during the planning
(regular meetings, conferences)
- CAM, CAQ.</t>
  </si>
  <si>
    <t>Product group</t>
  </si>
  <si>
    <t>Process step</t>
  </si>
  <si>
    <t>Evaluation of the questions</t>
  </si>
  <si>
    <t>*) Predominant means, that more than ¾ of all requirements have proven to be effective and no special risk is given.</t>
  </si>
  <si>
    <r>
      <t xml:space="preserve">Process
</t>
    </r>
    <r>
      <rPr>
        <sz val="10"/>
        <rFont val="Arial"/>
        <family val="0"/>
      </rPr>
      <t>E</t>
    </r>
    <r>
      <rPr>
        <vertAlign val="subscript"/>
        <sz val="10"/>
        <rFont val="Arial"/>
        <family val="0"/>
      </rPr>
      <t>D</t>
    </r>
    <r>
      <rPr>
        <sz val="10"/>
        <rFont val="Arial"/>
        <family val="0"/>
      </rPr>
      <t>[%]   E</t>
    </r>
    <r>
      <rPr>
        <vertAlign val="subscript"/>
        <sz val="10"/>
        <rFont val="Arial"/>
        <family val="0"/>
      </rPr>
      <t>P</t>
    </r>
    <r>
      <rPr>
        <sz val="10"/>
        <rFont val="Arial"/>
        <family val="0"/>
      </rPr>
      <t>[%]</t>
    </r>
  </si>
  <si>
    <r>
      <t>10</t>
    </r>
    <r>
      <rPr>
        <sz val="7"/>
        <rFont val="Arial"/>
        <family val="0"/>
      </rPr>
      <t xml:space="preserve"> - Full compliance with requirements</t>
    </r>
  </si>
  <si>
    <r>
      <t>8</t>
    </r>
    <r>
      <rPr>
        <sz val="7"/>
        <rFont val="Arial"/>
        <family val="0"/>
      </rPr>
      <t xml:space="preserve"> - Predominant compliance with requirements; minor nonconformities *</t>
    </r>
  </si>
  <si>
    <r>
      <t>6</t>
    </r>
    <r>
      <rPr>
        <sz val="7"/>
        <rFont val="Arial"/>
        <family val="0"/>
      </rPr>
      <t xml:space="preserve"> - Partial compliance with requirements; more severe nonconformities</t>
    </r>
  </si>
  <si>
    <r>
      <t>4</t>
    </r>
    <r>
      <rPr>
        <sz val="7"/>
        <rFont val="Arial"/>
        <family val="0"/>
      </rPr>
      <t xml:space="preserve"> - Unsatisfactory compliance with requirements, major nonconformities</t>
    </r>
  </si>
  <si>
    <r>
      <t>0</t>
    </r>
    <r>
      <rPr>
        <sz val="7"/>
        <rFont val="Arial"/>
        <family val="0"/>
      </rPr>
      <t xml:space="preserve"> - No compliance with requirements</t>
    </r>
  </si>
  <si>
    <t>Causes of possible downgrading</t>
  </si>
  <si>
    <t>to be filled</t>
  </si>
  <si>
    <t xml:space="preserve">Comment: Question is not applicable = no entry (empty cell) </t>
  </si>
  <si>
    <t>- All production stages, including those of suppliers
- Customer requirements, function
- Important parameters/characteristics
- Traceability, environmental aspects
- Transport (internal/external)
- Involvement all affected areas
- Process-specific measures from the design FMEA.</t>
  </si>
  <si>
    <t>Product development (design)</t>
  </si>
  <si>
    <t>Planning</t>
  </si>
  <si>
    <t>Realizing</t>
  </si>
  <si>
    <t>Process development</t>
  </si>
  <si>
    <t>2.6</t>
  </si>
  <si>
    <t>2.7</t>
  </si>
  <si>
    <t>Is the personnel qualified for each task?</t>
  </si>
  <si>
    <t>Are the required releases/qualification records available at the respective times?</t>
  </si>
  <si>
    <t>Is a process development plan available and are the targets maintained?</t>
  </si>
  <si>
    <t>Are the resources for the realization of serial production planned?</t>
  </si>
  <si>
    <t>Have the process requirements been determined and considered?</t>
  </si>
  <si>
    <t>Are the necessary personnel and technical preconditions for the project process planned/available?</t>
  </si>
  <si>
    <t>Is the process FMEA raised and are improvement measures established?</t>
  </si>
  <si>
    <t>Is the design FMEA raised and are improvement measures established?</t>
  </si>
  <si>
    <t>Is the process FMEA updated when amendments are made during the project process and are the established measures implemented?</t>
  </si>
  <si>
    <t>Is a pre-production carried out under serial conditions for the serial release?</t>
  </si>
  <si>
    <t>Are the production and inspection documents available and complete?</t>
  </si>
  <si>
    <t>Is the quality performance evaluated and are corrective actions introduced when there are deviations from the requirements?</t>
  </si>
  <si>
    <t>Are target agreements for continual improvement of products and process made and implemented with the suppliers?</t>
  </si>
  <si>
    <t>Are the required releases for the delivered serial products available and the required improvements measures implemented?</t>
  </si>
  <si>
    <t>Are the procedures agreed with the customer, regarding customer-supplied products, maintained?</t>
  </si>
  <si>
    <t>Are the stock levels of input material matched to production needs?</t>
  </si>
  <si>
    <t>Are input materials/internal residues delivered and stored according to their purpose?</t>
  </si>
  <si>
    <t>Overall evaluation</t>
  </si>
  <si>
    <t>Report nr.</t>
  </si>
  <si>
    <t>Are the employees given responsibility and authority for monitoring the product/process quality?</t>
  </si>
  <si>
    <t>Are the employees given responsibility and authority for production equipment and environment?</t>
  </si>
  <si>
    <t>Are the employees suitable to perform the required tasks and is their qualification maintained?</t>
  </si>
  <si>
    <t>Are instruments to increase employee motivation effectively implemented?</t>
  </si>
  <si>
    <t>Are the product-specific quality requirements fulfilled with the production equipment/tools?</t>
  </si>
  <si>
    <t>"A" Termékfejlesztési folyamat</t>
  </si>
  <si>
    <t>Termékfejlesztés (design) - TERMÉKFEJLESZTÉS TERVEZÉSE</t>
  </si>
  <si>
    <t>Kérdés</t>
  </si>
  <si>
    <t>pont</t>
  </si>
  <si>
    <t>pont
P1</t>
  </si>
  <si>
    <t>pont
P2</t>
  </si>
  <si>
    <t>pont
P3</t>
  </si>
  <si>
    <t>pont
P5</t>
  </si>
  <si>
    <t>pont
P6</t>
  </si>
  <si>
    <t>pont
P7</t>
  </si>
  <si>
    <t>pont
P8</t>
  </si>
  <si>
    <t>pont
P9</t>
  </si>
  <si>
    <t>pont
P10</t>
  </si>
  <si>
    <t>Termékfejlesztés (design) - TERMÉKFEJLESZTÉS MEGVALÓSÍTÁSA</t>
  </si>
  <si>
    <t>Folyamatfejlesztés - FOLYAMATFEJLESZTÉS TERVEZÉSE</t>
  </si>
  <si>
    <t>Folyamatfejlesztés - FOLYAMATFEJLESZTÉS MEGVALÓSÍTÁSA</t>
  </si>
  <si>
    <t>"B" Sorozatgyártás</t>
  </si>
  <si>
    <t>BESZÁLLÍTÓK / BEJÖVŐ ANYAGOK</t>
  </si>
  <si>
    <t>Gyártás - SZEMÉLYZET / SZAKKÉPZETTSÉG</t>
  </si>
  <si>
    <t>Gyártás - ÜZEMI ESZKÖZÖK / BERENDEZÉSEK</t>
  </si>
  <si>
    <t>Gyártás - SZÁLLÍTÁS / ANYAGKEZELÉS / RAKTÁROZÁS / CSOMAGOLÁS</t>
  </si>
  <si>
    <t>Gyártás - HIBAANALÍZIS / JAVÍTÁSOK / FOLYAMATOS FEJLESZTÉS</t>
  </si>
  <si>
    <t>Gyártás - VEVŐELLÁTÁS / VEVŐI MEGELÉGEDETTSÉG / SZERVIZ</t>
  </si>
  <si>
    <t>Rendelkezésre állnak-e a vevők követelményei?</t>
  </si>
  <si>
    <t>Tervezve vannak-e a kapacitások a termékfejlesztés megvalósításához?</t>
  </si>
  <si>
    <t>Meghatározásra és figyelembe vételre kerülnek-e a termékre vonatkozó
követelmények?</t>
  </si>
  <si>
    <t>A rendelkezésre álló követelmények alapelvei szerint került-e meghatározásra a
gyárthatóság?</t>
  </si>
  <si>
    <t>Aktualizálva lett-e a design FMEA a projekt folyamatában, és megvalósításra kerültek-e a meghatározott intézkedések?</t>
  </si>
  <si>
    <t>Elkészült-e az MB-terv?</t>
  </si>
  <si>
    <t>Rendelkezésre állnak-e a mindenkori időponthoz szükséges felszabadítási / alkalmassági igazolások?</t>
  </si>
  <si>
    <t>Rendelkezésre állnak-e a szükséges kapacitások?</t>
  </si>
  <si>
    <t>Rendelkezésre állnak-e a termékre vonatkozó követelmények?</t>
  </si>
  <si>
    <t>Rendelkezésre áll-e folyamatfejlesztési terv, és betartásra kerülnek-e a célelőírások?</t>
  </si>
  <si>
    <t>Meg vannak-e tervezve a sorozatgyártás megvalósításához szükséges kapacitások?</t>
  </si>
  <si>
    <t>Meg vannak-e határozva, és figyelembe vannak-e véve a folyamatra vonatkozó követelmények?</t>
  </si>
  <si>
    <t>- a vev i látogatások jegyz könyvei, szükség esetén intézkedések levezetése
- a termékek alkalmazásának ismerete
- a termékproblémák ismerete
- új követelmények bevezetése
- a javítási intézkedések közlése
- a termék- és folyamatváltozások / raktározások közlése (a beszállítók részér l is)
- az els  ill. ismételt mintavétel (kísérlet / sorozat)
- információk a követelményekt l való eltérés esetén.</t>
  </si>
  <si>
    <t>Reagálás történik-e rövid id n belül a reklamációkra, és biztosítva lett-e az
alkatrészellátás?</t>
  </si>
  <si>
    <t>Az alkatrészellátás biztosítására vonatkozó terveket már a folyamattervezésben, a terven kívüli problémák
esetére is fel kell dolgozni. A sorozatgyártás fázisában biztosítani kall az aktualitást.</t>
  </si>
  <si>
    <t>- vészhelyzet-tervek
- kapacitások és reakcióid  a válogatási m veletekhez
- módosítási lehet ségek a berendezéseknél, a speciális üzemi anyagoknál és a szerszámoknál
- idegen kapacitások alkalmazása.</t>
  </si>
  <si>
    <t>Végrehajtásra kerülnek-e hibaanalízisek a min ségi követelményekt l való
eltérések esetén, és bevezetésre kerültek-e javító intézkedések?</t>
  </si>
  <si>
    <t>- analízis-lehet ségek (laboratóriumi, vizsgáló/tesztel  berendezések,
személyzet)
- PARETO-analízis a hibajellemz k számára (bels /küls )
- az összes érintett terület bevonása (bels /küls )
- probléma-megszüntet  módszerek alkalmazása (pl. 8D-módszer)
- a mintavételi eltérések feldolgozása
- a specifikációk árdolgozása
- hatékonyságvizsgálat</t>
  </si>
  <si>
    <t>Szakképzéssel rendelkeznek-e a mindenkori feladatokhoz alkalmazott
személyek?</t>
  </si>
  <si>
    <t>- termék / specifikációk / vev i követelmények
- szabványok / törvények
- feldolgozás / felhasználás
- értékelési módszerek (pl. auditálás, statisztika)
- min ségbiztosítási technikák (pl. 8D-módszerek, okozat-/hatásdiagram)
- idegen nyelvek.</t>
  </si>
  <si>
    <t>Mit kell keresni</t>
  </si>
  <si>
    <t>Követelmények / magyarázatok</t>
  </si>
  <si>
    <t>6.4.6</t>
  </si>
  <si>
    <t>7.1</t>
  </si>
  <si>
    <t>7.2</t>
  </si>
  <si>
    <t>7.3</t>
  </si>
  <si>
    <t>7.4</t>
  </si>
  <si>
    <t>7.5</t>
  </si>
  <si>
    <t>6.3.3</t>
  </si>
  <si>
    <t>1.2</t>
  </si>
  <si>
    <t>1.3</t>
  </si>
  <si>
    <t>1.4</t>
  </si>
  <si>
    <t>1.5</t>
  </si>
  <si>
    <t>1.6</t>
  </si>
  <si>
    <t>2.2</t>
  </si>
  <si>
    <t>2.3</t>
  </si>
  <si>
    <t>2.4</t>
  </si>
  <si>
    <t>2.5</t>
  </si>
  <si>
    <t>3.2</t>
  </si>
  <si>
    <t>3.3</t>
  </si>
  <si>
    <t>3.4</t>
  </si>
  <si>
    <t>3.5</t>
  </si>
  <si>
    <t>3.6</t>
  </si>
  <si>
    <t>4.2</t>
  </si>
  <si>
    <t>4.3</t>
  </si>
  <si>
    <t>4.4</t>
  </si>
  <si>
    <t>4.5</t>
  </si>
  <si>
    <t>4.6</t>
  </si>
  <si>
    <t>5.1</t>
  </si>
  <si>
    <t>5.2</t>
  </si>
  <si>
    <t>5.3</t>
  </si>
  <si>
    <t>5.4</t>
  </si>
  <si>
    <t>5.5</t>
  </si>
  <si>
    <t>Hatékonyan alkalmazásra kerülnek-e eszközök a munkatársak motivációjának növelésére?</t>
  </si>
  <si>
    <t>Teljesítik-e a gyártási berendezések / szerszámok a termékspecifikus minőségi követelményeket?</t>
  </si>
  <si>
    <t>El lehet-e végezni a minőségi követelmények hatékony ellenőrzését sorozatgyártás közben, az alkalmazott mérő  és ellenőrző  berendezések segítségével?</t>
  </si>
  <si>
    <t>Méretezve vannak-e a munka- és ellenőrző -helyek a követelményekhez?</t>
  </si>
  <si>
    <t>Meg vannak-e teljes mértékben határozva, és be- vannak-e tartva a gyártó- és vizsgáló-berendezésekben a legfontosabb adatok?</t>
  </si>
  <si>
    <t>Rendelkezésre állnak-e a szükséges segédeszközök a beállítási munkák számára?</t>
  </si>
  <si>
    <t>Megtörtént-e a gyártásindítások felszabadítása, és összegyűjtésre kerültek-e a beállítási adatok valamint az eltérések?</t>
  </si>
  <si>
    <t>Megvalósításra kerültek-e határidőre a szükséges helyesbítő intézkedések, és megtörtént-e a hatékonyság ellenőrzése?</t>
  </si>
  <si>
    <t>Egyeztetve vannak-e a mennyiségek / gyártási sorozatnagyságok az igényekkel, és tovább vannak-e irányítva céltudatosan a következő munkafolyamat felé?</t>
  </si>
  <si>
    <t>A célnak megfelelően vannak-e a termékek / alkatrészek raktározva, és egyeztetve vannak-e a szállítóeszközök / csomagoló berendezések a termékek / alkatrészek speciális tulajdonságaival?</t>
  </si>
  <si>
    <t>Következetes módon külön vannak-e választva és meg vannak-e jelölve a selejt-,utómegmunkálandó és beállítandó alkatrészek, valamint az üzemen belüli maradék mennyiségek?</t>
  </si>
  <si>
    <t xml:space="preserve">Observation </t>
  </si>
  <si>
    <t>Megfigyelés</t>
  </si>
  <si>
    <t>Amendments to the product and process must be evaluated by the project management. In agreement with the FMEA Team, a new analysis, if necessary, is to be initiated. An update is also necessary after realization of measures (Design Review).</t>
  </si>
  <si>
    <t xml:space="preserve">The quality plan must contain components, subassemblies, assemblies, parts and materials, including the production process from prototype and pilot production phase, which belong to the product. The quality plan is a living document and must be raised/updated for new/amended products. A quality plan (according to DIN EN ISO 8402/3.13) is generally to be raised for the following phases:
prototype phase
prelunch (pilot) phase </t>
  </si>
  <si>
    <t>The releases/qualification records of all individual parts, subassemblies and purchased parts are to be proven.</t>
  </si>
  <si>
    <t>The required resources are to taken from the quotation calculation and the preplanning. They must be available, or planned and provided at the respectively appointed time. The required means for this must be included in the project.</t>
  </si>
  <si>
    <t>All requirements of the product to be produced, must be known and included in the planning.</t>
  </si>
  <si>
    <t>The process development plan is an integral part of the project plan and stands in correlation with the product development plan. All activities until start of series are to be determined. The targets must be derived from the requirements and maintained at the established project phases.</t>
  </si>
  <si>
    <t>The required resources are already to be determined and considered in the quotation phase. After award of contract, the details are to be precisely stated. When requirements are altered, an update of the resources study is to be carried out, if necessary. The required means are to be planned and made available.</t>
  </si>
  <si>
    <t>The process requirements are to be determined through interdisciplinary cooperation, for which QFD and DOE are exemplary methods. Previous experiences and future expectations must be included in the consideration.</t>
  </si>
  <si>
    <t>The personnel qualification requirements and means to be provided, are to be determined prior to the start of the project and included in the project plan.</t>
  </si>
  <si>
    <t>Az ismert követelményeket ellenőrizni kell az interdiszciplináris együttműködés segítségével, a
gyárthatóság szempontjából.</t>
  </si>
  <si>
    <t>- tervezés / konstrukció
- minőség
- folyamat-berendezés, kapacitás
- különleges jellemzők
- vállalati célok
- előírások, szabványok, törvények
- környezetvédelmi összeegyezhetőség
- határidők / időkeretek
- költségkeretek</t>
  </si>
  <si>
    <t>A személyzet szakképzettségével szemben támasztott követelményeket, és a biztosítandó eszközöket a
projekt indítása elött meg kell határozni, és a projekt-tervben ki kell jelölni.</t>
  </si>
  <si>
    <t>- projektvezetés, projekttervező csapat / felelősségek
- szakképzett személyek
- kommunikációs lehetőségek (távadatátvitel)
- információáramlás a vevőktől és a vevők felé a tervezés közben (turnusszerű
  találkozások, konferenciák)
- szerszámok / berendezések
- tesztelő / ellenőrző / laboratóriumi berendezések
- CAD, CAM, CAE</t>
  </si>
  <si>
    <t>A vevőkkel és a beszállítókkal megvalósított interdiszciplináris együttműködés segítségével, meg kell
világítani a termékkockázatokat, és ezeket megfelelő intézkedésekkel folyamatosan csökkenteni kell.
Bonyolult alkatrészek, vagy komplett funkcionális rendszerek esetén célszerű lehet egy rendszer-FMEA
alkalmazása. A többi összehasonlítható analízistechnikát a vevőkkel kell
egyeztetni.</t>
  </si>
  <si>
    <t>- vevői követelmények / teljesítményfüzet
- működés, biztonság, megbízhatóság, karbantartás-barátság, fontos
jellemzők
- környezetvédelmi szempontok
- az összes érintett terület bevonása
- kísérleti eredmények
- termékspecifikus intézkedések a folyamat-FMEA-ból</t>
  </si>
  <si>
    <t>A termék és a folyamat módosításait a projektfelelősöknek értékelniük kell. Az FMEA-teammel folytatott
megbeszélésen, adott esetben egy új analízist kell elindítani. Egy aktualizálás az intézkedések
megvalósítása után is szükséges lehet (design-review).</t>
  </si>
  <si>
    <t>- vevői követelmények
- fontos paraméterek / jellemzők, törvény szerinti követelmények
- funkció, beépítési méretek
- anyag
- környezetvédelmi szempontok
- szállítás (belső/külső)
- termékspecifikus intézkedések a folyamat-FMEA-ból</t>
  </si>
  <si>
    <t>Biztosítva van-e az anyag- és alkatrészfolyamat a keveredés / cserélődés ellen, és biztosítva van-e a visszakövethetőség?</t>
  </si>
  <si>
    <t>logo</t>
  </si>
  <si>
    <t>For all supplier products, a release of new/amended products/processes, must be carried out prior to serial application.</t>
  </si>
  <si>
    <t>The customer-supplied product requirements are to be taken from the quality agreements and strictly implemented.</t>
  </si>
  <si>
    <t>The required stock levels must already be determined and considered during process planning. When requirements change, the analyzed stock levels, if necessary, are to be updated.</t>
  </si>
  <si>
    <t>Personnel responsible for the following areas, for example, are to be considered:
- Supplier selection, evaluation, qualification
- Product inspection, measuring and testing
- Storage/Transport
- Logistics.</t>
  </si>
  <si>
    <t>When planning personnel, the absentee figures (illness/holidays/training courses) are to be considered. The required qualifications of replacement personnel are also to be ensured.</t>
  </si>
  <si>
    <t>The willingness to work must be promoted through targeted information and thereby, the quality awareness increased.</t>
  </si>
  <si>
    <t>The environmental conditions (also for repairs/rework) are to be tuned to the work contents and the products, to avoid contamination, damage and mix up/misinterpretation.</t>
  </si>
  <si>
    <t>LSL</t>
  </si>
  <si>
    <t>USL</t>
  </si>
  <si>
    <t>Zone
(drawing)</t>
  </si>
  <si>
    <t>Elkészült-e a konstrukciós FMEA, és meghatározták-e a javítási intézkedéseket?</t>
  </si>
  <si>
    <t>Aktualizálva lett-e a konstrukciós FMEA a projekt folyamatában, és
megvalósításra kerültek-e a meghatározott intézkedések?</t>
  </si>
  <si>
    <t>Audit plans for the product and it’s manufacturing process must be available.</t>
  </si>
  <si>
    <t>The improvement potential must be determined from previous findings about quality, costs and service.</t>
  </si>
  <si>
    <t>Target parameters must be agreed and feasible, the topicality is to be guaranteed. Special measures required are to be established and implemented, if necessary.</t>
  </si>
  <si>
    <t>All requirements are considered, especially those which go into the supplier evaluation by the customer.</t>
  </si>
  <si>
    <t>It is to be guaranteed, that competent contact people for the various organization departments of the customer are available. Customer support is also a measure of active cooperation. The sub-supplier has the duty to observe and, if necessary, improve, his products across all development and application phases.</t>
  </si>
  <si>
    <t>Concepts to secure the supply of parts, also for unscheduled problems, are already to be worked out during process planning. These are to be guaranteed in the series phase.</t>
  </si>
  <si>
    <t>Is the material and parts flow secured against mix ups/ exchanges by mistake and traceability guaranteed?</t>
  </si>
  <si>
    <t>Observation</t>
  </si>
  <si>
    <t>Root cause analysis</t>
  </si>
  <si>
    <t>Corrective action</t>
  </si>
  <si>
    <t>Responsible</t>
  </si>
  <si>
    <t>Due date</t>
  </si>
  <si>
    <t>3.</t>
  </si>
  <si>
    <t>4.</t>
  </si>
  <si>
    <t>- Customer requirements
- All production phases, including those of suppliers
- Important parameters/characteristics, legislative requirements
- Fitting measurements
- Material
- Traceability, environmental aspects
- Transport (internal/external)
- Process-specific measures from the design FMEA.</t>
  </si>
  <si>
    <t>- establishing and marking of significant characteristics
- raising of an inspection and test plan
- provision of equipment and fittings
- timely, planned provision of measuring equipment
- inspections at appropriate points during the production
- clarification of acceptance criteria.</t>
  </si>
  <si>
    <t>Rendelkezésre áll-e folyamatfejlesztési terv, és betartásra kerülnek-e a
célel írások?</t>
  </si>
  <si>
    <t>A folyamatfejlesztési terv a projektterv része, kölcsönös kapcsolatban van a termék fejlesztési tervével.
Meg kell határozni a sorozat indításáig tartó összes tevékenységet. A célel írásokat a követelményekb l
kell levezetni, és hozzá kell rendelni a meghatározott projektfokozatokhoz.</t>
  </si>
  <si>
    <t>- vev i követelmények
- költségek
- határid k: tervezés / beszerzés felszabadítása, prototípusok/el sorozatok,
sorozatgyártás indítása
- kapacitás-tanulmány
- üzemi / ellen rz  anyagok, software, csomagolás biztosítása
- biztosítási koncepció a módosítások számára (indítási problémák, stb.)
- logisztikai / szállítási koncepció
- célok meghatározása és felügyelete
- rendszeres információ a vállalati vezetés felé</t>
  </si>
  <si>
    <t>Meg vannak-e tervezve a sorozatgyártás megvalósításához szükséges
kapacitások?</t>
  </si>
  <si>
    <t>A szükséges kapacitásokat már az ajánlati fázisokban meg kell határozni, és tekintetbe kell venni. A
megrendelések kiadása után az adatokat pontosítani kell. Módosított követelmények esetén adott esetben
egy kapacitás-tanulmányt kell végezni. A szükséges eszközöket meg kell tervezni, és rendelkezésre kell
bocsátani.</t>
  </si>
  <si>
    <t>- vev i követelmények
- el anyagok biztosítása
- szakképzett személyzet
- hibaid k / állásid k
- átfutási id k / darabszámok berendezésenként / készülékenként
- épületek, helyiségek, üzemi ill. ellen rz  eszközök, segédszerszámok,
laboratóriumi berendezések
- szállító eszközök, tartályok, raktárak
- CAM, CAQ</t>
  </si>
  <si>
    <t>Meg vannak-e határozva, és figyelembe vannak-e véve a folyamatra vonatkozó
követelmények?</t>
  </si>
  <si>
    <t>Interdiszciplináris együttm ködés segítségével határozzuk meg a folyamatra vonatkozó követelményeket,
a QFD és a DOE példaszer  módszerek ennek a feladatnak a megoldásához. Az eddigi tapasztalatokat
és a jöv orientált elvárásokat figyelembe kell venni a vizsgálat során.</t>
  </si>
  <si>
    <t>All customer requirements for the product to be developed must be known and included in the development.</t>
  </si>
  <si>
    <t>Evaluation*</t>
  </si>
  <si>
    <t>Fault description / effect</t>
  </si>
  <si>
    <t>Immediate action</t>
  </si>
  <si>
    <t>Follow-up action</t>
  </si>
  <si>
    <r>
      <t>Fault will certainly result in customer complaints.</t>
    </r>
    <r>
      <rPr>
        <sz val="7"/>
        <rFont val="Arial"/>
        <family val="0"/>
      </rPr>
      <t xml:space="preserve">
</t>
    </r>
    <r>
      <rPr>
        <sz val="7"/>
        <rFont val="Arial"/>
        <family val="2"/>
      </rPr>
      <t>•</t>
    </r>
    <r>
      <rPr>
        <sz val="7"/>
        <rFont val="Arial"/>
        <family val="0"/>
      </rPr>
      <t xml:space="preserve"> Safety risk, violation of legal regulations, no start conditions
• Product cannot be sold / function not fulfilled
• Extreme complaint</t>
    </r>
  </si>
  <si>
    <r>
      <t>Annoyance of the customer or complaints can be expected.</t>
    </r>
    <r>
      <rPr>
        <sz val="7"/>
        <rFont val="Arial"/>
        <family val="0"/>
      </rPr>
      <t xml:space="preserve">
• Foreseeable failure
• Reduced serviceability</t>
    </r>
  </si>
  <si>
    <r>
      <t>Complaints from demanding customers can be expected.</t>
    </r>
    <r>
      <rPr>
        <sz val="7"/>
        <rFont val="Arial"/>
        <family val="0"/>
      </rPr>
      <t xml:space="preserve">
• Deviations that do not have an influence on the use or the operation
• Serviceability not reduced</t>
    </r>
  </si>
  <si>
    <t>• Quarantine / sorting out of existing parts
• Information to purchasing plants and risk assessment
• Corrective action in the manufacturing / inspection process, full inspection, if necessary
• Intensified test action on the process and the finished product
• Full inspection before delivery, if necessary</t>
  </si>
  <si>
    <t>• Information to purchasing plants to coordinate action</t>
  </si>
  <si>
    <t>• Continue analysing process / test activities
• Develop and implement corrective action
• Prove process capability and zero defects
• Check effectiveness of initiated action
• Arrange for change of specifications, if necessary</t>
  </si>
  <si>
    <t>Prehistory / Packaging / Product</t>
  </si>
  <si>
    <t xml:space="preserve">                version:</t>
  </si>
  <si>
    <t>* if evaluation is NOK then defined product failure class (A or B or C) shall be marked with X, and further immediate actions (if necessary) described in the Statements (on overall evaluation sheet)</t>
  </si>
  <si>
    <t>The product development plan is an integral part of the project plan and stands in correlation with the process development plan. All activities, including those for suppliers, are to be established until start of series. The targets must be derived from the requirements and maintained at the established project phases.</t>
  </si>
  <si>
    <t>Grading</t>
  </si>
  <si>
    <t>Audited company:</t>
  </si>
  <si>
    <t>Address:</t>
  </si>
  <si>
    <t>Audit date:</t>
  </si>
  <si>
    <t>Audit date</t>
  </si>
  <si>
    <t>Completion of action plan/responsibility/scheduled date:</t>
  </si>
  <si>
    <t>Reason for the audit:</t>
  </si>
  <si>
    <t>Certification</t>
  </si>
  <si>
    <t>Date</t>
  </si>
  <si>
    <t>Result</t>
  </si>
  <si>
    <t>Last audit results</t>
  </si>
  <si>
    <r>
      <t>E</t>
    </r>
    <r>
      <rPr>
        <vertAlign val="subscript"/>
        <sz val="11"/>
        <rFont val="Arial"/>
        <family val="2"/>
      </rPr>
      <t>P = serial production</t>
    </r>
  </si>
  <si>
    <t>quality capable</t>
  </si>
  <si>
    <t>- vev i követelmények
- az összes gyártási fokozat, a beszállítóké is
- fontos paraméterek / jellemz k, törvényes követelmények
- beépítési méretek
- anyag
- visszakövethet ség, környezetvédelmi szempontok
- szállítás (bels /küls )
- folyamatspecifikus intézkedések a konstrukciós FMEA-ból</t>
  </si>
  <si>
    <t>Készült-e egy MB-terv?</t>
  </si>
  <si>
    <t>Az MB-tervnek azokat az alkatrészeket, építési csoportokat, alcsoportokat, részegységeket és anyagokat
kell tartalmazni, a gyártási folyamatot is beleértve, amelyek a termékekhez tartoznak. Az MB-terv (a DIN
EN ISO 8402/3.13 szerint) egy él  dokumentum, és azt a módosított folyamatok/termékek esetén el kell
készíteni ill. aktualizálni kell.</t>
  </si>
  <si>
    <t>- fontos jellemz k meghatározása és megjelölése
- ellen rzés folyamattervének elkészítése
- berendezések és felszerelések biztosítása
- méréstechnikai eszközök megfelel  id ben, el relátással történ 
biztosítása
- a termelés célszer  megvalósítási helyeinek vizsgálata
- az átvételi feltételek tisztázása</t>
  </si>
  <si>
    <t>Rendelkezésre állnak-e az adott id pontra a szükséges felszabadítások /
alkalmassági igazolások?</t>
  </si>
  <si>
    <t>Igazolni kell a felszabadítást ill. alkalmasságot az összes egyedi alkatrész, alkatrészcsoport, beszállítói
alkatrész, gyártó és ellen rz  eszköz számára.</t>
  </si>
  <si>
    <t>- termékpróba (pl. beépítés ellen rzése, funkcionális teszt, élettartam-vizsgálat, környezetszimuláció)
- el - és nullszéria alkatrészek
- els  minta
- fontosabb termék- ill. folyamat-jellemz k alkalmassági igazolása
- logisztikai koncepció (pl. csomagolás alkalmassága próbakiszállítás segítségével)
- szerszámok, gépek, berendezések, ellen rz  eszközök</t>
  </si>
  <si>
    <t>Végrehajtásra került-e egy el zetes gyártás a sorozatgyártás feltételei mellett, a
sorozat felszabadítása számára?</t>
  </si>
  <si>
    <t>Egy el zetes gyártásra van szükség ahhoz, hogy az összes termelési tényez t és befolyást megfelel 
id ben értékelni, és adott esetben korrigálni lehessen. A sz k keresztmetszeteket és a
min ségveszteségeket a sorozatgyártásban elkerülhet vé kell tenni.</t>
  </si>
  <si>
    <t>step #1
filling out of the "audit summary sheet" till process steps determination</t>
  </si>
  <si>
    <t>step #2
conducting of the product audit based on "product audit_eval" sheet</t>
  </si>
  <si>
    <t>step #3
filling out of the "product audit_eval" sheet</t>
  </si>
  <si>
    <t>step #4
conducting of the process audit based on "process audit_checklist" sheet</t>
  </si>
  <si>
    <t>step #5
filling out of the "process audit_checklist" sheet</t>
  </si>
  <si>
    <t>step #6
filling out of the "audit summary" sheet</t>
  </si>
  <si>
    <t>step #9
report sending to the affected persons for actionlist defining
(CA/PA determination)</t>
  </si>
  <si>
    <t>- Machine/Process capability evidence important characteristics/
process parameters
- Compulsory control/regulation of important parameters
- Warnings when deviations from specified values occur (e.g.
lamps, sirens, shutdown)
- Feed and delivery equipment
- Maintenance and repair status of tools/plants/machines (including
scheduled maintenance).</t>
  </si>
  <si>
    <t>- Reliability, function and corrosion resistance tests
- Measuring accuracy/inspection, measuring and test equipment
capabilities
- Data acquisition and analysis
- Calibration records.</t>
  </si>
  <si>
    <t>- Ergonomics
- Lighting
- Tidiness and cleanliness
- Environmental protection
- Surroundings/Handling of the components
- Health and safety at work.</t>
  </si>
  <si>
    <t>- Process parameters (e.g. pressures, temperatures, times,
speeds)
- Machine/tool/auxiliary means data (Tool and machine numbers)
- Inspection requirements (important characteristics, inspection,
measuring and test equipment, methods, frequencies)
- Intervention limits in process control charts
- Machine and process capability records
- Operating instructions
- Work instructions
- Inspection instructions
- Information on the current nonconformities.</t>
  </si>
  <si>
    <t>- Tooling plans
- Tool setting aids/comparison aids
- Flexible Tool change equipment
- Limits patterns.</t>
  </si>
  <si>
    <t>Egy beszállító alkalmasságát és teljesítményét meghatározott id közönként ellen rizni kell, és alkatrészspecifikus
módon, egy összeállításban (beszállítók katalógusa) nyilván kell tartani, és ki kell értékelni.
Negatív eredmények esetén kvalifikációs programokat kell alkalmazni. Az átalakulást igazolni kell.</t>
  </si>
  <si>
    <t>- a min ségi megbeszélések jegyz könyvei
- javító programokra vonatkozó megállapodások és követések
- a javított épít elemek vizsgálati és mérési jegyz könyvei
- a hibák súlypontjainak ill. a problémás beszállítók kiértékelése</t>
  </si>
  <si>
    <t>Meghatározásra és megvalósításra kerültek-e a szállítókkal kötött célmegállapodások
a termékek és a folyamatok folytonos javítására?</t>
  </si>
  <si>
    <t>- workshop-ok (interdiszciplináris munkakörök)
- mérhet  célértékek meghatározása a min ség, ár, szerviz számára
- ellen rzési ráfordítások csökkentése, a folyamatbiztonság egyidej 
növelésével
- selejtek csökkentése (bels /küls )
- forgókészlet csökkentése
- vev i elégedettség növelése.</t>
  </si>
  <si>
    <t>Rendelkezésre állnak-e a szállított sorozattermékek számára a szükséges
felszabadítások, és bevezetésre kerültek-e a szükséges javítási intézkedések?</t>
  </si>
  <si>
    <t>Egy beszállító összes terméke esetén az új ill. módosított termékek/folyamatok sorozatindítása el tt egy
felszabadítást kell végezni.</t>
  </si>
  <si>
    <t>Process parameters and inspection and testing characteristics are always to be given with tolerances. Manufacturing and inspection documents must be available at the work/inspection stations. Nonconformities and implemented corrective actions must be documented.</t>
  </si>
  <si>
    <t>Product
Failure class</t>
  </si>
  <si>
    <t>“Release to serial production“ is the contract-related first and re-release for the start of the production. The release is necessary for product and process and must be carried out, in writing, by authorized employees with the help of acceptance criteria. At this point, known problems in the product/ process planning and/or previous serial production must be eliminated. The release inspection and tests must be made according to clear inspection instructions, to ensure their reproducibility. Here, the use of a checklist is recommended. If production is continued after the extraction of test pieces, the products must be placed on hold until release of the test pieces. Reworked products are to be included in the release process.</t>
  </si>
  <si>
    <t>Corrective actions relate to the entire process chain, from input material through to use by the customer. The effectiveness of corrective actions carried out, must be checked and proven.</t>
  </si>
  <si>
    <t>Process audit evaluation</t>
  </si>
  <si>
    <t>Product audit evaluation</t>
  </si>
  <si>
    <t>Audit type:</t>
  </si>
  <si>
    <t>self-audit</t>
  </si>
  <si>
    <t>3. party audit</t>
  </si>
  <si>
    <t>external company performed audit</t>
  </si>
  <si>
    <t>customer audit (2. party)</t>
  </si>
  <si>
    <t>Sample</t>
  </si>
  <si>
    <t>Appropriate to the product risk, the traceability along the entire process chain from supplier to customer, must be guaranteed.</t>
  </si>
  <si>
    <t>Tools, machinery, inspection, measuring and test equipment, not in use and not released, must also be correctly stored and administrated.</t>
  </si>
  <si>
    <t>Findings and problem points are to be related to the responsible departments, which must then work out and implement improvements.</t>
  </si>
  <si>
    <t>Quality and process data must be completely available to prove the compliance with requirements. They must be able to be evaluated. Special events are to be documented</t>
  </si>
  <si>
    <t>When product/process failures have occurred, appropriate immediate actions (such as placing on hold, sorting, informing) must be carried out, to ensure compliance with the requirements, until the cause of the failure has been removed and the effectiveness of corrective actions has been proven.</t>
  </si>
  <si>
    <t>Process step
(Px)</t>
  </si>
  <si>
    <t>-</t>
  </si>
  <si>
    <t>X</t>
  </si>
  <si>
    <t>- együttes munka a javítási programokon
- a dolgozó önellen rzése
- a folyamat felszabadítása
- (berendezés felszabadítása / els darab ellen rzése / utolsódarab
ellen rzése)
- folyamatszabályzás (szabályzókártyák értelmezése)
- zárási jogosultság.</t>
  </si>
  <si>
    <t>Átadásra került-e a munkatársak számára a gyártóberendezésekre ill. gyártási
környezetre vonatkozó felel sség és jogosultság?</t>
  </si>
  <si>
    <t>- rend és tisztaság
- javítások és karbantartások végrehajtása ill. indítása
- alkatrészek rendelkezésre bocsátása / raktározása
- vizsgáló ill. mér eszközök felszerelése és kiegyenlítése</t>
  </si>
  <si>
    <t>Alkalmasak-e a munkatársak a felmerül  feladatok ellátására, és megtörténik-e a
szakképzettségük szinten tartása?</t>
  </si>
  <si>
    <t>- bevezetési / oktatási / szakképzettségi igazolások a folyamat számára
- a termék és a fellépett hibák ismerete
- munkabiztonság / környezeti szempontok oktatása
- oktatás a "különleges nyilvántartással rendelkez  alkatrészek" kezelésére
- alkalmassági igazolások (pl. hegesztett termék, szemrevételezési teszt, szállítótargonca
vezet i engedély).</t>
  </si>
  <si>
    <t>Van-e létszámb vítési terv képviseleti szabályzással?</t>
  </si>
  <si>
    <t>A létszámb vítési tervben figyelembe kell venni a jelenlét index-számait (betegség / szabadság / iskola).
Helyettesít  létszámot is biztosítani kell a szükséges szakképzettségek számára.</t>
  </si>
  <si>
    <t>- m szakterv (megírásra vonatkoztatva)
- szakképzési igazolás (szakképzési mátrix)
- munkaanalízis / id elemzés (pl. MTM, REFA).</t>
  </si>
  <si>
    <t>Hatékonyan alkalmazásra kerülnek-e eszközök a munkatársak motivációjának
növelésére?</t>
  </si>
  <si>
    <t>A teljesítménykészséget a célzott információkkal kell megkövetelni, és ezáltal a min ségi öntudat
meger södik.</t>
  </si>
  <si>
    <t>- min ségi információk (el írt / tényleges értékek)
- javítási javaslatok
- önkéntes külön akciók (beiskolázások, Q-kör)
- kevesebb betegállomány
- hozzájárulás a min ség javításához
- önértékelés.</t>
  </si>
  <si>
    <t>Teljesítik-e a gyártási berendezések / szerszámok a termékspecifikus min ségi
követelményeket?</t>
  </si>
  <si>
    <t>- Product trials (e.g. fitting inspection, functional test, durability
check, environmental simulations)
- Pilot production parts
- First sample
- Capability records of important product/process characteristics
- Logistic concept (e.g. checking suitability of packaging by a test
dispatch)
- Tools, machines, equipment, inspection, measuring and test
equipment.</t>
  </si>
  <si>
    <t>- Customer requirements
- Establishing minimum numbers of production pieces
- Process capability analysis
- Measuring equipment capability
- Readiness of the production materials and equipment for series
(measuring records)
- First sample inspection
- Handling, packaging, marking and storage
- Personnel qualification
- Work/Inspection instructions
- Arrangement of work/inspection stations.</t>
  </si>
  <si>
    <t>- Process parameters (e.g. pressures, temperatures, times,
speeds)
- Machine/tool/auxiliary means data
- Inspection requirements (important characteristics, inspection,
measuring and test equipment, methods, inspection frequencies)
- Intervention limits in process control charts
- Machine and process capability records
- Operating instructions
- Work instructions
- Inspection instructions
- Information on the current nonconformities.</t>
  </si>
  <si>
    <t>- Customer requirements
- Availability of input material
- Qualified personnel
- Lost time through absenteeism/Standstill times
- Through put times/Processing times/No. of production pieces per
plant/equipment
- Buildings, premises
- Plants, tools, production/inspection equipment, auxiliary tools,
laboratory equipment
- Transport means, containers, store.</t>
  </si>
  <si>
    <t>"B" Serial production</t>
  </si>
  <si>
    <t>Are only approved quality capable suppliers used?</t>
  </si>
  <si>
    <t>Is the agreed quality of the purchased parts guaranteed?</t>
  </si>
  <si>
    <t>Is the personnel qualified for the respective tasks?</t>
  </si>
  <si>
    <t>- Supplier discussions/regular support
- Evaluation of the quality capability e.g. audit results/certificates
- Assessment of the quality performance (quality/costs/service).</t>
  </si>
  <si>
    <t>- vev i követelmények
- törvényes követelmények
- alkalmassági igazolások
- berendezések, szerszámok, vizsgáló eszközök alkalmassága
- munkahely és ellen rz hely kialakítása
- kezelés, csomagolás, raktározás, megjelölés</t>
  </si>
  <si>
    <t>Meg vannak-e tervezve ill. rendelkezésre állnak-e a projektfejlesztés
el feltételeihez szükséges személyzeti és m szaki el feltételek?</t>
  </si>
  <si>
    <t>A személyzet szakképzettségével és a rendelkezésre bocsátandó eszközökkel szemben támasztott
követelményeket, a projekt indítása el tt meg kell határozni, és a projekttervbe fel kell venni.</t>
  </si>
  <si>
    <t>- projektvezetés, projekttervez  team / felel sségek
- szakképzett személyzet
- berendezések, szerszámok, üzemi / ellen rz  eszközök,
segédszerszámok, laboratóriumi berendezések
- kommunikációs lehet ségek (pl. távadatátvitel)
- információ terjedése vev kt l és vev k felé tervezés közben (turnusszer 
találkozások, konferenciák)
- CAM, CAQ</t>
  </si>
  <si>
    <t>Elkészült-e a folyamat-FMEA, és meghatározásra kerültek-e a javítási
intézkedések?</t>
  </si>
  <si>
    <t>A vev kkel és a beszállítókkal is megvalósított interdiszciplináris együttm ködés segítségével, meg kell
világítani a folyamatkockázatokat, és ezeket megfelel  intézkedésekkel folyamatosan csökkenteni kell.
Bonyolult alkatrészek vagy komplett funkcionális rendszerek esetén célszer  lehet egy rendszer-FMEA
alkalmazása</t>
  </si>
  <si>
    <t>- összes gyártási fokozat, a beszállítók részér l is
- vev i követelmények, funkciók
- fontos paraméterek / jellemz k
- visszakövethet ség, környezeti tényez k
- szállítás (bels  / küls )
- az összes érintett terület bevonása
- folyamatspecifikus intézkedések a konstrukciós-FMEA-ból</t>
  </si>
  <si>
    <t>Aktualizálva lett-e a folyamat-FMEA a projekt lefutása közben történt módosítások
esetén, és megvalósításra kerültek-e a meghatározott intézkedések?</t>
  </si>
  <si>
    <t>A termék és a folyamat módosításait a projektfelel söknek értékelniük kell. Az FMEA-teammel folytatott
megbeszélésen, adott esetben egy új analízist kell indítani. Egy aktualizálást az intézkedések
megvalósítása után is szükséges elvégezni.</t>
  </si>
  <si>
    <t>1,2</t>
  </si>
  <si>
    <t>- Packaging
- Storage administration system
- FIFO (first in/first out)
- Tidiness and cleanliness
- Climatic conditions
- Protection against damage/contamination
- Identification
- (Traceability/Inspection status/Sequence of
operations/Application status)
- Safety against mix ups
- Secure storage (fitted and used).</t>
  </si>
  <si>
    <t>- Product/specifications/special customer requirements
- Standards/legislation
- Packaging
- Processing
- Evaluation methods (e.g. audits, statistics)
- Quality techniques (e.g. 8D-Method, Cause/Effect diagram)
- Foreign languages.</t>
  </si>
  <si>
    <t>Is there a personnel plan with a replacement ruling?</t>
  </si>
  <si>
    <t>Audited by</t>
  </si>
  <si>
    <t>- Cooperation on improvement programs
- Worker self assessments
- Process approval/release
- Set up release/First/last production piece testing)
- Process control (Interpretation of control charts)
- Authority to stop production.</t>
  </si>
  <si>
    <t>- Tidiness and cleanliness
- Carrying out or ordering repair and maintenance work
- Providing parts/storage
- Carrying out/ordering the installation and calibration of inspection,
measuring and test equipment.</t>
  </si>
  <si>
    <t>- Introduction/Training/Qualification records about the process
- Knowledge of the product and nonconformities which have
occurred
- Instructions in health and safety at work/Environmental aspects
- Instructions for the handling of „components with special verification
requirements“
- Qualification records (e.g. Welder certificates, sight tests, driving
license for industrial trucks).</t>
  </si>
  <si>
    <t>- Shift plan (contract related)
- Qualification records (Qualification matrix)
- Work analyses/Time and motion studies.</t>
  </si>
  <si>
    <t>- Quality information (Specified/Actual values)
- Improvement suggestions
- Voluntary activities (Training courses, quality circles)
- Low illness frequency rate
- Contribution to quality improvement
- Self assessments.</t>
  </si>
  <si>
    <t>Are the necessary auxiliary means available for adjustments?</t>
  </si>
  <si>
    <t>Szakszer en vannak-e raktározva a szerszámok, berendezések és vizsgálóeszközök?</t>
  </si>
  <si>
    <t>Azokat a szerszámokat, berendezéseket és vizsgáló-eszközöket is, amelyek nincsenek használatban és
nincsenek felszabadítva, szakszer en kell raktározni és karbantartani.</t>
  </si>
  <si>
    <t>- károsodásbiztos raktározás
- rend és tisztaság
- meghatározott raktározási hely
- nyilvántartott kiadás
- környezeti befolyások
- megjelölés
- meghatározott felszabadítási és módosítási állapot.</t>
  </si>
  <si>
    <t>Teljesen és kiértékelhet  módon összegy jtésre kerültek-e a min ségi- és
folyamat-adatok?</t>
  </si>
  <si>
    <t>A min ségi- és folyamat-adatoknak teljes mértékben rendelkezésre kell állni a követelmények
teljesítésének igazolásához. Biztosítani kell a kiértékelhet séget. A különleges eseményeket
dokumentálni kell</t>
  </si>
  <si>
    <t>- alapérték-kártya
- hibagy jt  kártya
- szabályzó kártya
- adatgy jtés
- íróberendezések a folyamatparaméterek számára (pl. h mérséklet, id ,
nyomás)
- berendezés nyugalmi állapota
- paraméterváltozás
- áramkimaradás</t>
  </si>
  <si>
    <t>Statisztikailag kiértékelésre kerültek-e a min ségi- és folyamat-adatok, és
levezetésre kerültek-e ezekb l a javító-programok?</t>
  </si>
  <si>
    <t>Az ismereteket és a problémapontokat a felel s területekhez kell hozzárendelni, akik ezután a javulásokat
kidolgozzák és megvalósítják.</t>
  </si>
  <si>
    <t>- folyamatképességek
- hibafajták / hibagyakoriságok
- hibaköltségek (konformitás hiánya)
- folyamatparaméterek
- selejt / utómegmunkálás
- zárolási közlemények / válogatási akciók
- ütemid k, átfutási id k
- megbízhatóság / kiesési arányok.</t>
  </si>
  <si>
    <t>Analizálva lettek-e az okok a termék- és folyamat-követelmények eltéréseinél, és
ellen rizve lett-e a módosító intézkedések hatékonysága?</t>
  </si>
  <si>
    <t>A termék-/folyamathibák fellépése esetén, a hiba okának megszüntetéséig és a végrehajtott módosítások
hatékonyságának igazolásáig, megfelel  azonnali intézkedéseket (pl. zárolás, válogatás, informálás) kell
végrehajtani a követelmények betartása érdekében.</t>
  </si>
  <si>
    <t>- kiegészítend  méret-, anyag-, funkció- és tartós ellen rzések
- okozat-/hatásdiagram
- Taguchi, Shainin
- FMEA / hibaanalízis
- folyamatképesség-analízis
- Q-kör
- 8D-módszer</t>
  </si>
  <si>
    <t>- New, changed product
- Standstill of the equipment/process interruption
- Repair, tool change
- Material change (e.g. Batch/heat change)
- Changed production parameters
- First production piece testing with documentation
- Topicality of the parameters
- Tidiness and cleanliness at the work station
- Packaging
- Release /modification status of tools and inspection, measuring
and test equipment.'</t>
  </si>
  <si>
    <r>
      <t>E</t>
    </r>
    <r>
      <rPr>
        <b/>
        <vertAlign val="subscript"/>
        <sz val="9"/>
        <rFont val="Arial"/>
        <family val="0"/>
      </rPr>
      <t>U1</t>
    </r>
    <r>
      <rPr>
        <b/>
        <sz val="9"/>
        <rFont val="Arial"/>
        <family val="0"/>
      </rPr>
      <t xml:space="preserve"> [%] </t>
    </r>
  </si>
  <si>
    <r>
      <t>E</t>
    </r>
    <r>
      <rPr>
        <b/>
        <vertAlign val="subscript"/>
        <sz val="9"/>
        <rFont val="Arial"/>
        <family val="0"/>
      </rPr>
      <t>U2</t>
    </r>
    <r>
      <rPr>
        <b/>
        <sz val="9"/>
        <rFont val="Arial"/>
        <family val="0"/>
      </rPr>
      <t xml:space="preserve"> [%] </t>
    </r>
  </si>
  <si>
    <r>
      <t>E</t>
    </r>
    <r>
      <rPr>
        <b/>
        <vertAlign val="subscript"/>
        <sz val="9"/>
        <rFont val="Arial"/>
        <family val="0"/>
      </rPr>
      <t>U3</t>
    </r>
    <r>
      <rPr>
        <b/>
        <sz val="9"/>
        <rFont val="Arial"/>
        <family val="0"/>
      </rPr>
      <t xml:space="preserve"> [%] </t>
    </r>
  </si>
  <si>
    <r>
      <t>E</t>
    </r>
    <r>
      <rPr>
        <b/>
        <vertAlign val="subscript"/>
        <sz val="9"/>
        <rFont val="Arial"/>
        <family val="0"/>
      </rPr>
      <t>U4</t>
    </r>
    <r>
      <rPr>
        <b/>
        <sz val="9"/>
        <rFont val="Arial"/>
        <family val="0"/>
      </rPr>
      <t xml:space="preserve"> [%] </t>
    </r>
  </si>
  <si>
    <t>Evaluated elements</t>
  </si>
  <si>
    <t>Evaluated elements / processes</t>
  </si>
  <si>
    <t>Customer service / customer satisfaction</t>
  </si>
  <si>
    <t>- Risk analyses (Process FMEA) Fault analyses
- Improvement programs from audits
- Information to the responsible party
- Interface discussions internal/external
- Internal complaints
- Customer complaints
- Customer surveys.</t>
  </si>
  <si>
    <t>- Sufficiently suitable transport means
- Defined storage areas
- Minimal/no intermediate store
- KANBAN
- Just in time
- First in/first out
- Storage administration
- Modification status
- Only transfer of satisfactory parts
- Recording production pieces numbers/evaluation
- Information flow.</t>
  </si>
  <si>
    <t>- Stock levels
- Protection against damage
- Parts positioning
- Tidiness, cleanliness, overstocking (storage areas, containers)
- Monitoring of the storage time
- Environmental influences, air conditioning.</t>
  </si>
  <si>
    <t>- Holding store, holding areas
- Marked containers for rejects, rework parts and adjustment parts
- Nonconforming products and nonconformity characteristics
- Identification/marking
- Defined transfer/rework stations in the production department.</t>
  </si>
  <si>
    <t>- Identification/Marking of parts
- Identification/Marking of the operational, inspection and test and
application status
- Batch/heat numbering
- Expiry date
- Removal of invalid identification/marking
- Working documents with parts/production data.</t>
  </si>
  <si>
    <t>- készítési minták, kísérletek felszabadítása
- els minta jelentés a VDA szerint
- megfelelési igazolások a fontos jellemz k számára
- a biztonságtechnikai adatlapok, EU-irányelvek figyelembe vétele
- megbízhatóságok kiértékelése
- újramin sítési vizsgálatjelentések és az abból ered  javítási intézkedések</t>
  </si>
  <si>
    <t>Betartásra kerülnek-e a vev kkel megállapodott eljárások a rendelkezésre
bocsátott termékekre vonatkozóan?</t>
  </si>
  <si>
    <t>A rendelkezésre bocsátott termékek követelményeit a min ségi megállapodásokból kell venni, és
következetesen kell azokat alkalmazni.</t>
  </si>
  <si>
    <t>- szolgáltatások
- szerszámok, vizsgáló eszközök
- csomagolások
- termékek.</t>
  </si>
  <si>
    <t>Illeszkednek-e az el anyagok raktárkészletei a gyártási követelményekhez?</t>
  </si>
  <si>
    <t>A szükséges raktárkészletet már a folyamattervezésnél meg kell határozni, és figyelembe kell venni. A
követelmények módosításánál adott esetben egy szükséglet-analízist kell elvégezni.</t>
  </si>
  <si>
    <t>- vev i követelmények
- KANBAN / just in time
- raktározási költségek
- vészhelyzet-stratégia az el anyagok sz k keresztmetszeteihez
- FIFO (first in / first out)</t>
  </si>
  <si>
    <t>A célnak megfelel en kerülnek-e szállításra és raktározásra az el anyagok ill. az
üzemen belüli maradék mennyiségek?</t>
  </si>
  <si>
    <t>- csomagolás
- raktárnyilvántartási rendszer
- FIFO (first in / first out)
- rend és tisztaság
- klimatikus feltételek
- védelem a károk / szennyez dések ellen
- megjelölés
- (visszakövethet ség / ellen rzési státus / munkakövetés / alkalmazási
státus)
- összekeveredés elleni biztonság
- zárolt raktár (berendezése és használata</t>
  </si>
  <si>
    <t>- termékspecifikációk / speciális vev i követelmények
- szabványok / törvények
- csomagolás
- megmunkálás
- értékelési módszerek (pl. audit, statisztika)
- min sítési technikák (pl. 8D-módszerek, okozat-, hatásdiagram)
- idegen nyelvek.</t>
  </si>
  <si>
    <t>Átadásra került-e a munkatársak számára a termék- ill. folyamatmin ség
felügyeletének felel ssége és jogosultsága?</t>
  </si>
  <si>
    <r>
      <t>E</t>
    </r>
    <r>
      <rPr>
        <b/>
        <vertAlign val="subscript"/>
        <sz val="10"/>
        <rFont val="Arial"/>
        <family val="2"/>
      </rPr>
      <t>1</t>
    </r>
  </si>
  <si>
    <r>
      <t>E</t>
    </r>
    <r>
      <rPr>
        <b/>
        <vertAlign val="subscript"/>
        <sz val="10"/>
        <rFont val="Arial"/>
        <family val="2"/>
      </rPr>
      <t>2</t>
    </r>
  </si>
  <si>
    <r>
      <t>E</t>
    </r>
    <r>
      <rPr>
        <b/>
        <vertAlign val="subscript"/>
        <sz val="10"/>
        <rFont val="Arial"/>
        <family val="2"/>
      </rPr>
      <t>3</t>
    </r>
  </si>
  <si>
    <r>
      <t>E</t>
    </r>
    <r>
      <rPr>
        <b/>
        <vertAlign val="subscript"/>
        <sz val="10"/>
        <rFont val="Arial"/>
        <family val="2"/>
      </rPr>
      <t>4</t>
    </r>
  </si>
  <si>
    <r>
      <t>E</t>
    </r>
    <r>
      <rPr>
        <b/>
        <vertAlign val="subscript"/>
        <sz val="10"/>
        <rFont val="Arial"/>
        <family val="2"/>
      </rPr>
      <t>5</t>
    </r>
  </si>
  <si>
    <r>
      <t>E</t>
    </r>
    <r>
      <rPr>
        <b/>
        <vertAlign val="subscript"/>
        <sz val="10"/>
        <rFont val="Arial"/>
        <family val="2"/>
      </rPr>
      <t>6</t>
    </r>
  </si>
  <si>
    <r>
      <t>E</t>
    </r>
    <r>
      <rPr>
        <b/>
        <vertAlign val="subscript"/>
        <sz val="10"/>
        <rFont val="Arial"/>
        <family val="2"/>
      </rPr>
      <t>7</t>
    </r>
  </si>
  <si>
    <r>
      <t>E</t>
    </r>
    <r>
      <rPr>
        <b/>
        <vertAlign val="subscript"/>
        <sz val="10"/>
        <rFont val="Arial"/>
        <family val="2"/>
      </rPr>
      <t>8</t>
    </r>
  </si>
  <si>
    <r>
      <t>E</t>
    </r>
    <r>
      <rPr>
        <b/>
        <vertAlign val="subscript"/>
        <sz val="10"/>
        <rFont val="Arial"/>
        <family val="2"/>
      </rPr>
      <t>9</t>
    </r>
  </si>
  <si>
    <r>
      <t>E</t>
    </r>
    <r>
      <rPr>
        <b/>
        <vertAlign val="subscript"/>
        <sz val="10"/>
        <rFont val="Arial"/>
        <family val="2"/>
      </rPr>
      <t>10</t>
    </r>
  </si>
  <si>
    <r>
      <t>E</t>
    </r>
    <r>
      <rPr>
        <b/>
        <vertAlign val="subscript"/>
        <sz val="10"/>
        <rFont val="Arial"/>
        <family val="0"/>
      </rPr>
      <t>U1</t>
    </r>
  </si>
  <si>
    <r>
      <t>E</t>
    </r>
    <r>
      <rPr>
        <b/>
        <vertAlign val="subscript"/>
        <sz val="10"/>
        <rFont val="Arial"/>
        <family val="0"/>
      </rPr>
      <t>U2</t>
    </r>
  </si>
  <si>
    <r>
      <t>E</t>
    </r>
    <r>
      <rPr>
        <b/>
        <vertAlign val="subscript"/>
        <sz val="10"/>
        <rFont val="Arial"/>
        <family val="0"/>
      </rPr>
      <t>U3</t>
    </r>
  </si>
  <si>
    <r>
      <t>E</t>
    </r>
    <r>
      <rPr>
        <b/>
        <vertAlign val="subscript"/>
        <sz val="10"/>
        <rFont val="Arial"/>
        <family val="0"/>
      </rPr>
      <t>U4</t>
    </r>
  </si>
  <si>
    <t>B</t>
  </si>
  <si>
    <t>C</t>
  </si>
  <si>
    <t>Punkte</t>
  </si>
  <si>
    <t>Erf. grd</t>
  </si>
  <si>
    <t>max.</t>
  </si>
  <si>
    <t>.1</t>
  </si>
  <si>
    <t>.2</t>
  </si>
  <si>
    <t>.3</t>
  </si>
  <si>
    <t>.4</t>
  </si>
  <si>
    <t>.5</t>
  </si>
  <si>
    <t>.6</t>
  </si>
  <si>
    <t>1.</t>
  </si>
  <si>
    <t>2.</t>
  </si>
  <si>
    <r>
      <t xml:space="preserve">     E</t>
    </r>
    <r>
      <rPr>
        <vertAlign val="subscript"/>
        <sz val="9"/>
        <rFont val="Arial"/>
        <family val="0"/>
      </rPr>
      <t>DE</t>
    </r>
  </si>
  <si>
    <r>
      <t xml:space="preserve">     E</t>
    </r>
    <r>
      <rPr>
        <vertAlign val="subscript"/>
        <sz val="9"/>
        <rFont val="Arial"/>
        <family val="0"/>
      </rPr>
      <t>PE</t>
    </r>
  </si>
  <si>
    <t>.7</t>
  </si>
  <si>
    <t>.8</t>
  </si>
  <si>
    <t>.9</t>
  </si>
  <si>
    <r>
      <t xml:space="preserve">     E</t>
    </r>
    <r>
      <rPr>
        <vertAlign val="subscript"/>
        <sz val="9"/>
        <rFont val="Arial"/>
        <family val="0"/>
      </rPr>
      <t>Z</t>
    </r>
  </si>
  <si>
    <t>1.1</t>
  </si>
  <si>
    <t>2.1</t>
  </si>
  <si>
    <t>3.1</t>
  </si>
  <si>
    <t>4.1</t>
  </si>
  <si>
    <r>
      <t>E</t>
    </r>
    <r>
      <rPr>
        <vertAlign val="subscript"/>
        <sz val="9"/>
        <rFont val="Arial"/>
        <family val="0"/>
      </rPr>
      <t>1</t>
    </r>
  </si>
  <si>
    <r>
      <t>E</t>
    </r>
    <r>
      <rPr>
        <vertAlign val="subscript"/>
        <sz val="9"/>
        <rFont val="Arial"/>
        <family val="0"/>
      </rPr>
      <t>2</t>
    </r>
  </si>
  <si>
    <t>PROCESS STEPS OF THE FORMELQ AUDIT</t>
  </si>
  <si>
    <t>click on it</t>
  </si>
  <si>
    <t xml:space="preserve">  click on it</t>
  </si>
  <si>
    <t>Audit result / Statement</t>
  </si>
  <si>
    <r>
      <t>E</t>
    </r>
    <r>
      <rPr>
        <vertAlign val="subscript"/>
        <sz val="9"/>
        <rFont val="Arial"/>
        <family val="0"/>
      </rPr>
      <t>3</t>
    </r>
  </si>
  <si>
    <r>
      <t>E</t>
    </r>
    <r>
      <rPr>
        <vertAlign val="subscript"/>
        <sz val="9"/>
        <rFont val="Arial"/>
        <family val="0"/>
      </rPr>
      <t>4</t>
    </r>
  </si>
  <si>
    <r>
      <t>E</t>
    </r>
    <r>
      <rPr>
        <vertAlign val="subscript"/>
        <sz val="9"/>
        <rFont val="Arial"/>
        <family val="0"/>
      </rPr>
      <t>5</t>
    </r>
  </si>
  <si>
    <r>
      <t>E</t>
    </r>
    <r>
      <rPr>
        <vertAlign val="subscript"/>
        <sz val="9"/>
        <rFont val="Arial"/>
        <family val="0"/>
      </rPr>
      <t>6</t>
    </r>
  </si>
  <si>
    <r>
      <t>E</t>
    </r>
    <r>
      <rPr>
        <vertAlign val="subscript"/>
        <sz val="9"/>
        <rFont val="Arial"/>
        <family val="0"/>
      </rPr>
      <t>7</t>
    </r>
  </si>
  <si>
    <r>
      <t>E</t>
    </r>
    <r>
      <rPr>
        <vertAlign val="subscript"/>
        <sz val="9"/>
        <rFont val="Arial"/>
        <family val="0"/>
      </rPr>
      <t>8</t>
    </r>
  </si>
  <si>
    <r>
      <t>E</t>
    </r>
    <r>
      <rPr>
        <vertAlign val="subscript"/>
        <sz val="9"/>
        <rFont val="Arial"/>
        <family val="0"/>
      </rPr>
      <t>9</t>
    </r>
  </si>
  <si>
    <r>
      <t>E</t>
    </r>
    <r>
      <rPr>
        <vertAlign val="subscript"/>
        <sz val="9"/>
        <rFont val="Arial"/>
        <family val="0"/>
      </rPr>
      <t>10</t>
    </r>
  </si>
  <si>
    <r>
      <t>E</t>
    </r>
    <r>
      <rPr>
        <b/>
        <vertAlign val="subscript"/>
        <sz val="9"/>
        <rFont val="Arial"/>
        <family val="0"/>
      </rPr>
      <t>PG</t>
    </r>
    <r>
      <rPr>
        <b/>
        <sz val="9"/>
        <rFont val="Arial"/>
        <family val="0"/>
      </rPr>
      <t xml:space="preserve"> [%]</t>
    </r>
  </si>
  <si>
    <r>
      <t>E</t>
    </r>
    <r>
      <rPr>
        <b/>
        <vertAlign val="subscript"/>
        <sz val="10"/>
        <rFont val="Arial"/>
        <family val="2"/>
      </rPr>
      <t>P</t>
    </r>
    <r>
      <rPr>
        <b/>
        <sz val="10"/>
        <rFont val="Arial"/>
        <family val="2"/>
      </rPr>
      <t xml:space="preserve"> [%]</t>
    </r>
  </si>
  <si>
    <r>
      <t>E</t>
    </r>
    <r>
      <rPr>
        <vertAlign val="subscript"/>
        <sz val="9"/>
        <rFont val="Arial"/>
        <family val="2"/>
      </rPr>
      <t>K</t>
    </r>
  </si>
  <si>
    <t>ist</t>
  </si>
  <si>
    <r>
      <t xml:space="preserve">     E</t>
    </r>
    <r>
      <rPr>
        <vertAlign val="subscript"/>
        <sz val="9"/>
        <rFont val="Arial"/>
        <family val="0"/>
      </rPr>
      <t>D</t>
    </r>
  </si>
  <si>
    <t>A = 92 - 100%</t>
  </si>
  <si>
    <t>B = 82 - 91%</t>
  </si>
  <si>
    <t>C = 0 - 81%</t>
  </si>
  <si>
    <t>downgrading is possible (explanation in the Statements)</t>
  </si>
  <si>
    <t>FORMELQ audit</t>
  </si>
  <si>
    <t>Representative:</t>
  </si>
  <si>
    <t>Auditor(s):</t>
  </si>
  <si>
    <r>
      <t>1.</t>
    </r>
    <r>
      <rPr>
        <sz val="7"/>
        <rFont val="Arial"/>
        <family val="0"/>
      </rPr>
      <t xml:space="preserve"> Audited company, which achieves a degree of compliance of 92 % (A) or more than 82% (B), but only achieves a degree of compliance of less than 75 % in one or more elements, are downgraded from A to B or B to C.</t>
    </r>
  </si>
  <si>
    <r>
      <t>2.</t>
    </r>
    <r>
      <rPr>
        <sz val="7"/>
        <rFont val="Arial"/>
        <family val="0"/>
      </rPr>
      <t xml:space="preserve"> For questions graded with zero points, which have a significant influence on the product/process quality when not achieved, the auditee can be downgraded from A to B or B to C.</t>
    </r>
  </si>
  <si>
    <r>
      <t>3.</t>
    </r>
    <r>
      <rPr>
        <sz val="7"/>
        <rFont val="Arial"/>
        <family val="0"/>
      </rPr>
      <t xml:space="preserve"> Downgradings are to be justified in the Statements.</t>
    </r>
  </si>
  <si>
    <t>Grading:</t>
  </si>
  <si>
    <t>Nr.</t>
  </si>
  <si>
    <t>6.1.1</t>
  </si>
  <si>
    <t>6.1.2</t>
  </si>
  <si>
    <t>6.1.3</t>
  </si>
  <si>
    <t>6.1.4</t>
  </si>
  <si>
    <t>6.1.5</t>
  </si>
  <si>
    <t>6.2.1</t>
  </si>
  <si>
    <t>6.2.2</t>
  </si>
  <si>
    <t>6.2.3</t>
  </si>
  <si>
    <t>Production (evaluation of every process)</t>
  </si>
  <si>
    <t>personnel/qualification</t>
  </si>
  <si>
    <t>production material/equipment</t>
  </si>
  <si>
    <t>transport/parts handling…</t>
  </si>
  <si>
    <t>failure analysis/correction…</t>
  </si>
  <si>
    <t>Assesment of the sub-elements with quality system reference Element BG (Mean Process step 1-n)</t>
  </si>
  <si>
    <t>Suppliers / input materials</t>
  </si>
  <si>
    <r>
      <t>Degree of conformity</t>
    </r>
    <r>
      <rPr>
        <b/>
        <sz val="11"/>
        <rFont val="Arial"/>
        <family val="2"/>
      </rPr>
      <t xml:space="preserve"> E</t>
    </r>
    <r>
      <rPr>
        <b/>
        <vertAlign val="subscript"/>
        <sz val="11"/>
        <rFont val="Arial"/>
        <family val="2"/>
      </rPr>
      <t>PG</t>
    </r>
    <r>
      <rPr>
        <b/>
        <sz val="11"/>
        <rFont val="Arial"/>
        <family val="2"/>
      </rPr>
      <t xml:space="preserve"> </t>
    </r>
    <r>
      <rPr>
        <sz val="11"/>
        <rFont val="Arial"/>
        <family val="2"/>
      </rPr>
      <t xml:space="preserve">according to product groups Element B6 (%) Mean </t>
    </r>
  </si>
  <si>
    <r>
      <t>E</t>
    </r>
    <r>
      <rPr>
        <b/>
        <vertAlign val="subscript"/>
        <sz val="11"/>
        <rFont val="Arial"/>
        <family val="2"/>
      </rPr>
      <t>1</t>
    </r>
  </si>
  <si>
    <r>
      <t>- E</t>
    </r>
    <r>
      <rPr>
        <b/>
        <vertAlign val="subscript"/>
        <sz val="11"/>
        <rFont val="Arial"/>
        <family val="2"/>
      </rPr>
      <t>n</t>
    </r>
  </si>
  <si>
    <r>
      <t>Overall degree of conformity</t>
    </r>
    <r>
      <rPr>
        <b/>
        <sz val="11"/>
        <rFont val="Arial"/>
        <family val="2"/>
      </rPr>
      <t xml:space="preserve"> E</t>
    </r>
    <r>
      <rPr>
        <b/>
        <vertAlign val="subscript"/>
        <sz val="11"/>
        <rFont val="Arial"/>
        <family val="2"/>
      </rPr>
      <t xml:space="preserve">P </t>
    </r>
    <r>
      <rPr>
        <b/>
        <sz val="11"/>
        <rFont val="Arial"/>
        <family val="2"/>
      </rPr>
      <t xml:space="preserve">[%] </t>
    </r>
    <r>
      <rPr>
        <sz val="11"/>
        <rFont val="Arial"/>
        <family val="2"/>
      </rPr>
      <t xml:space="preserve">according to product groups: </t>
    </r>
  </si>
  <si>
    <t>Customer service / customer satisfaction / service</t>
  </si>
  <si>
    <t>Process 1 (P1):</t>
  </si>
  <si>
    <t>Process 2 (P2):</t>
  </si>
  <si>
    <t>Process 3 (P3):</t>
  </si>
  <si>
    <t>Process 4 (P4):</t>
  </si>
  <si>
    <t>Process 5 (P5):</t>
  </si>
  <si>
    <t>Process 6 (P6):</t>
  </si>
  <si>
    <t>Process 7 (P7):</t>
  </si>
  <si>
    <t>Process 8 (P8):</t>
  </si>
  <si>
    <t>Process 9 (P9):</t>
  </si>
  <si>
    <t>Process 10 (P10):</t>
  </si>
  <si>
    <t>Product Development Process / Serial Production</t>
  </si>
  <si>
    <t>degree of conformity [%]</t>
  </si>
  <si>
    <t>6.2.4</t>
  </si>
  <si>
    <t>6.2.5</t>
  </si>
  <si>
    <t>6.2.6</t>
  </si>
  <si>
    <t>6.2.7</t>
  </si>
  <si>
    <t>6.3.1</t>
  </si>
  <si>
    <t>6.3.2</t>
  </si>
  <si>
    <t>6.3.4</t>
  </si>
  <si>
    <t>6.3.5</t>
  </si>
  <si>
    <t>6.4.1</t>
  </si>
  <si>
    <t>6.4.2</t>
  </si>
  <si>
    <t>6.4.3</t>
  </si>
  <si>
    <t>6.4.4</t>
  </si>
  <si>
    <t>6.4.5</t>
  </si>
  <si>
    <t>- Customer requirements
- Qualified personnel
- Lost time through absenteeism
- Through put/Processing times
- Buildings, premises (for trial/prototype construction)
- Tools/Equipment
- Test/Inspection/Laboratory equipment
- CAD, CAM, CAE.</t>
  </si>
  <si>
    <t>- gép- ill. folyamat-alkalmassági igazolások a fontos jellemz kre / a folyamat által meghatározott
paraméterekre vonatkozóan
- kényszervezérlés / szabályzás fontos paraméterei
- figyelmeztetések az el írt adatoktól való eltérések esetén (pl. lámpa, kürt, lekapcsolás)
- hozzávezet  és kirakó berendezések
- szerszámok / berendezések / gépek javítási, karbantartási állapota (beleértve a tervezett
karbantartást).</t>
  </si>
  <si>
    <t>El lehet-e végezni a min ségi követelmények hatékony ellen rzését
sorozatgyártás közben, az alkalmazott mér  és ellen rz  berendezések
segítségével?</t>
  </si>
  <si>
    <t>- megbízhatósági, funkcionális, és korrózióállósági vizsgálatok
- mérési pontosság / vizsgálóeszköz alkalmasság
- adatgy jtés és kiértékelhet ség
- a vizsgálóeszköz kalibrálásának igazolása.</t>
  </si>
  <si>
    <t>Méretezve vannak-e a munka- és ellen rz -helyek a követelményekhez?</t>
  </si>
  <si>
    <t>A környezeti feltételeket (az utólagos megmunkálásokhoz is) a munka tartalmához, és a termékekhez kell
igazítani, hogy a szennyez dés, a kár és a csere / hiány-értelmezés elkerülhet  legyen.</t>
  </si>
  <si>
    <t>- ergonómia
- megvilágítás
- rend és tisztaság
- környezetvédelem
- az alkatrészek környezete / kezelése
- munkabiztonság.</t>
  </si>
  <si>
    <t>Meg vannak-e teljes mértékben határozva, és be- vannak-e tartva a gyártó- és
vizsgáló-berendezésekben a legfontosabb adatok?</t>
  </si>
  <si>
    <t>A folyamatparamétereket és ellen rzési jellemz ket alapvet en t résekkel kell megadni. A gyártási és
ellen rzési dokumentációknak a munka ill. ellen rzési helyen kell rendelkezésre állni. Az eltéréseket és a
bevezetett intézkedéseket dokumentálni kell.</t>
  </si>
  <si>
    <t>- folyamatparaméterek (pl. nyomások, h mérsékletek, id k, sebességek)
- gépek / szerszámok / segédeszközök adatai (szerszám és gépszámok)
- ellen rzési adatok (fontos jellemz k, vizsgáló eszközök, módszerek, vizsgálat gyakorisága)
- beavatkozási határok a folyamatszabályzó kártyákon
- gép- és folyamatképesség igazolása
- kezelési utasítás
- munkautasítás
- ellen rzési utasítás
- információk az aktuális hibaeseményekr l.</t>
  </si>
  <si>
    <t>- Sufficient inspection and test possibilities (Laboratory and measuring
equipment)
- Internal/external inspections and tests
- Supplied gauges/surveys
- Drawings/order details/specifications
- Quality assurance agreements
- Coordination of inspection and testing procedures, proceedings
and frequencies
- Analysis of nonconformity focal points
- Capability evidence.</t>
  </si>
  <si>
    <t>- Records about quality meetings
- Agreements about and monitoring of improvement programs
- Inspection and measuring records of improved components
- Analysis of nonconformity focal points/problem suppliers.</t>
  </si>
  <si>
    <t>- Workshops (interdisciplinary working groups)
- Establishing measurable target parameters for quality, price, service
e.g.:
- Reducing the inspection and testing magnitude whilst raising process
safety
- Reducing rejections (internal/external)
- Reducing the stock in circulation
- Increasing customer satisfaction.</t>
  </si>
  <si>
    <t>- Construction model, trial testing releases
- First sample report according to VDA
- Capability evidence for important characteristics
- Consideration of the safety data sheets, EC guidelines
- Reliability assessments
- Re-qualification inspection reports and the resulting improvement
measures.</t>
  </si>
  <si>
    <t>- Control, verification, storage, transport, maintenance of quality
and properties
- Information flow, in cases of nonconformity or loss
- Quality documentation (quality status, quality history).</t>
  </si>
  <si>
    <t>- Customer requirements
- KANBAN/Just in time
- Storage costs
- Emergency strategy when input material bottlenecks occur
- FIFO (first in/first out).</t>
  </si>
  <si>
    <t>Explanation</t>
  </si>
  <si>
    <r>
      <t>E</t>
    </r>
    <r>
      <rPr>
        <vertAlign val="subscript"/>
        <sz val="11"/>
        <rFont val="Arial"/>
        <family val="2"/>
      </rPr>
      <t>D</t>
    </r>
    <r>
      <rPr>
        <vertAlign val="subscript"/>
        <sz val="11"/>
        <rFont val="Arial"/>
        <family val="2"/>
      </rPr>
      <t xml:space="preserve"> = product development process</t>
    </r>
  </si>
  <si>
    <t>Packaging</t>
  </si>
  <si>
    <t>Method</t>
  </si>
  <si>
    <t>Evaluation</t>
  </si>
  <si>
    <t>Note</t>
  </si>
  <si>
    <t>Latest internal product audit</t>
  </si>
  <si>
    <t>Label identification</t>
  </si>
  <si>
    <t>Type identification</t>
  </si>
  <si>
    <t>Quantity</t>
  </si>
  <si>
    <t>Checking phase</t>
  </si>
  <si>
    <t>visual inspection</t>
  </si>
  <si>
    <t>report checking</t>
  </si>
  <si>
    <t>Prehistory / Packaging</t>
  </si>
  <si>
    <t>Product (dimensional measurement)</t>
  </si>
  <si>
    <t>Result 
(from - to)</t>
  </si>
  <si>
    <t>Selected
dimensional parameter</t>
  </si>
  <si>
    <t>Product failure class</t>
  </si>
  <si>
    <t>- megfelel en alkalmas szállítóeszközök
- meghatározott tárolóhelyek
- minimális ill. nincs közbens  raktározás
- KANBAN
- just in time
- first in / first out
- raktárnyilvántartás
- módosítási állapot
- csak rendben lev  alkatrészek továbbadása
- darabszám gy jtés/kiértékelés
- információ továbbítása</t>
  </si>
  <si>
    <t>A célnak megfelel en vannak-e a termékek / alkatrészek raktározva, és
egyeztetve vannak-e a szállítóeszközök / csomagoló berendezések a termékek /
alkatrészek speciális tulajdonságaival?</t>
  </si>
  <si>
    <t>- raktármennyiségek
- védekezés a károk ellen
- alkatrészek pozícionálása
- rend, tisztaság, túltöltés (raktári helyek, tartályok)
- a raktározási id  felügyelete
- környezeti befolyások, klimatizálás</t>
  </si>
  <si>
    <t>Következetes módon külön vannak-e választva és meg vannak-e jelölve a selejt-,
utómegmunkálandó és beállítandó alkatrészek, valamint az üzemen belüli
maradék mennyiségek?</t>
  </si>
  <si>
    <t>- zárolt raktár; zárolt terület
- megjelölt tartályok a selejt, utómegmunkálási és beállítási alkatrészek
számára
- hibás termékek és hibajellemz k
- megjelölés
- meghatározott kizsilipel  / utómegmunkáló állomások a gyártásban.</t>
  </si>
  <si>
    <t>Biztosítva van-e az anyag- és alkatrészfolyamat a keveredés / cserél dés ellen,
és biztosítva van-e a visszakövethet ség?</t>
  </si>
  <si>
    <t>A termékkockázatnak megfelel en visszakövethet séget kell biztosítani a teljes folyamatláncon keresztül.
a beszállítóktól a vev kig.</t>
  </si>
  <si>
    <t>- alkatrészek megjelölése
- a munka-, ellen rzési- és felhasználási állapot megjelölése
- esedékességi dátum
- érvénytelen megjelölések eltávolítása
- munkapapírok az alkatrész/gyártás törzsadataival.</t>
  </si>
  <si>
    <t>- Quality agreements
- Dispatch audits
- Endurance testing (Investigating failure conduct)
- Storage/Call off processing/parts provision/dispatch
- Functional testing
- Suitability of inspection, measurement and test equipment
- Agreed inspection and testing procedures
- Topicality of the specifications.</t>
  </si>
  <si>
    <t>- Records of customer visits, if necessary, deriving measures
- Knowledge of product application
- Knowledge of product problems
- Implementation of new requirements
- Notification of improvement measures
- Notification of product/process changes/redeployments, (also of
suppliers)
- First/repeat samplings (Trial/Series)
- Information about nonconformities.</t>
  </si>
  <si>
    <t>- Emergency plans
- Resources and reaction times for sorting actions
- Plant modification possibilities, special production means and
tools
- Use of subcontracted resources.</t>
  </si>
  <si>
    <t>- Analysis possibilities (Laboratory, inspection/test equipment, personnel)
- PARETO Analyses of failure characteristics (internal/external)
- Involvement of all affected departments (internal/external)
- Use of problem solving methods (e.g. 8D Report)
- Correction of sampling deviations
- Revision of the specifications
- Check of effectiveness.</t>
  </si>
  <si>
    <t>OK</t>
  </si>
  <si>
    <t>NOK</t>
  </si>
  <si>
    <t>Responsible personnel, for example, for the following areas are to be considered:
- Customer service
- Product inspection and testing
- Storage/Transport
- Logistics
- Fault analysis.</t>
  </si>
  <si>
    <t>- Product/specifications/special customer requirements
- Standards/Legislation
- Processing/Application
- Evaluation methods (e.g. audit, statistics)
- Quality techniques (e.g. 8D Method, Cause/effect diagram)
- Foreign languages.</t>
  </si>
  <si>
    <t>AUDIT CHECKLIST</t>
  </si>
  <si>
    <t>point</t>
  </si>
  <si>
    <t>point
P1</t>
  </si>
  <si>
    <t>point
P2</t>
  </si>
  <si>
    <t>point
P3</t>
  </si>
  <si>
    <t>pont
P4</t>
  </si>
  <si>
    <t>point
P5</t>
  </si>
  <si>
    <t>point
P6</t>
  </si>
  <si>
    <t>point
P7</t>
  </si>
  <si>
    <t>point
P8</t>
  </si>
  <si>
    <t>point
P9</t>
  </si>
  <si>
    <t>point
P10</t>
  </si>
  <si>
    <t>Process development - PROCESS DEVELOPMENT REALIZING</t>
  </si>
  <si>
    <t>Process development - PROCESS DEVELOPMENT PLANNING</t>
  </si>
  <si>
    <t>Product development (design) - PRODUCT DEVELOPMENT REALIZING</t>
  </si>
  <si>
    <t>Product development (design) - PRODUCT DEVELOPMENT PLANNING</t>
  </si>
  <si>
    <t>SUPPLIERS / INPUT MATERIALS</t>
  </si>
  <si>
    <t>Production - PERSONNEL / QUALIFICATION</t>
  </si>
  <si>
    <t>Production - PRODUCTION MATERIAL / EQUIPMENT</t>
  </si>
  <si>
    <t>Production - TRANSPORT / PARTS HANDLING / STORAGE / PACKAGING</t>
  </si>
  <si>
    <t>Production - FAILURE ANALYSIS / CORRECTION / CONTINUOUS IMPROVEMENT</t>
  </si>
  <si>
    <t>AUDIT KÉRDÉSLISTA</t>
  </si>
  <si>
    <t>A termék és a termék gyártási folyamata számára auditálási terveket kell készíteni.</t>
  </si>
  <si>
    <t>- vev i követelmények
- fontos jellemz k
- funkciók
- folyamatparaméterek / folyamatképességek
- megjelölés / csomagolás
- meghatározott folyamat-/eljáráslefutások</t>
  </si>
  <si>
    <t>A javulási lehet ségeket ki kell dolgozni az eddigi min ségi, költség és szerviz- ismeretek alapján.</t>
  </si>
  <si>
    <t>- költségoptimalizálás
- pazarlások csökkentése (pl. selejt és utómegmunkálás)
- a folyamatbiztonság javítása (pl. folyamat-futásanalízis)
- el készítési id  optimalizálása, a berendezés rendelkezésreállásképességének
növelése
- az átfutási id k csökkentése
- a raktárkészletek csökkentése.</t>
  </si>
  <si>
    <t>Rendelkezése állnak-e a céladatok a termék és a folyamat számára, és felügyelve
van-e azok betartása?</t>
  </si>
  <si>
    <t>A céladatoknak egyeztetett és megvalósítható adatoknak kell lenni, garantálni kell azok aktualitását. A
szükséges különleges intézkedéseket, adott esetben meg kell határozni, és be kell vezetni.</t>
  </si>
  <si>
    <t>- a személyek jelenléte és távolléte
- gyártott darabszámok
- min ségi jelz számok (pl. hibaarányok, audit-eredmények)
- átfutási id k
- konformitás hiánya (hibaköltségek)
- folyamat-jelz számok (pl. folyamatképesség).</t>
  </si>
  <si>
    <t>Teljesítve van-e a vev k követelményeinek megfelel  kiszállítás?</t>
  </si>
  <si>
    <t>Figyelembe kell venni minden követelményt, de különösen azokat, amelyek a vev k által végzett szállítóértékesítésbe
beszámítanak.</t>
  </si>
  <si>
    <t>- min ségügyi megállapodások
- kiszállítási auditok
- tartós ellen rzések (kiesési arányok meghatározása)
- raktározás / lehívások feldolgozása / alkatrészek készenlétben tartása /
kiszállítás
- funkcionális vizsgálatok
- ellen rz  és mér készülékek hitelesítése
- kiegyenlített vizsgálati eljárások
- specifikációk aktualitása.</t>
  </si>
  <si>
    <t>Biztosítva van-e a vev ellátás?</t>
  </si>
  <si>
    <t>Biztosítani kell, hogy rendelkezésre álljanak a kompetens (illetékes) beszélget -partnerek a vev 
különböz  szervezeti területei számára. A vev ellátás az aktív együttm ködés mértékét is jelenti. Az
alszállító kötelessége, hogy a termékeit az összes létrehozási és alkalmazási fokozatban megfigyelje, és
a szükség esetén a javítást el segítse.</t>
  </si>
  <si>
    <t>- Storage without risk of damage
- Tidiness and cleanliness
- Defined storage location
- Administered issue
- Environmental influences
- Identification/Marking
- Defined release and revision status.</t>
  </si>
  <si>
    <t>Are processes and products regularly audited?</t>
  </si>
  <si>
    <t>- General charts
- Nonconformity lists
- Control charts
- Data acquisition
- Recorders for process parameters (e.g. temperature, time,
pressure)
- Plant standstill
- Parameter changes
- Power cuts.</t>
  </si>
  <si>
    <t>- Process capabilities
- Failure modes/failure frequencies
- Nonconformity costs
- Process parameter
- Rejects/rework
- On hold notifications/Sorting actions
- Cycle, through put/processing times
- Reliability/Failure conduct.'</t>
  </si>
  <si>
    <t>- Additional dimensional, material, functional, endurance tests
- Cause/effect diagram
- Taguchi, Shainin
- FMEA/Fault analysis
- Process capability analysis
- Quality Circle
- 8D-Method.</t>
  </si>
  <si>
    <t>- Customer requirements
- Important characteristics
- Function
- Process parameters/capabilities
- Marking/identification, Packaging
- Established processes/procedures.</t>
  </si>
  <si>
    <t>- Cost optimization
- Reduction of waste (e.g. rejects and rework)
- Improving of process safety (e.g. process analysis)
- Optimizing set-up times, raising plant availability
- Reducing through-put/processing times
- Reducing stock levels.</t>
  </si>
  <si>
    <t>- Presence and absence of personnel
- Number of production pieces produced
- Quality indices (e.g. failure rates, audit results)
- Through-put/processing times
- Nonconformity costs
- Process characteristic values (e.g. process capability).</t>
  </si>
  <si>
    <t>Are customer requirements fulfilled at delivery?</t>
  </si>
  <si>
    <t>Is customer service guaranteed?</t>
  </si>
  <si>
    <t xml:space="preserve"> </t>
  </si>
  <si>
    <t>%</t>
  </si>
  <si>
    <t>A</t>
  </si>
  <si>
    <r>
      <t>E</t>
    </r>
    <r>
      <rPr>
        <b/>
        <vertAlign val="subscript"/>
        <sz val="10"/>
        <rFont val="Arial"/>
        <family val="0"/>
      </rPr>
      <t>DE</t>
    </r>
  </si>
  <si>
    <r>
      <t>E</t>
    </r>
    <r>
      <rPr>
        <b/>
        <vertAlign val="subscript"/>
        <sz val="10"/>
        <rFont val="Arial"/>
        <family val="0"/>
      </rPr>
      <t>PE</t>
    </r>
  </si>
  <si>
    <r>
      <t>E</t>
    </r>
    <r>
      <rPr>
        <b/>
        <vertAlign val="subscript"/>
        <sz val="10"/>
        <rFont val="Arial"/>
        <family val="2"/>
      </rPr>
      <t>Z</t>
    </r>
  </si>
  <si>
    <r>
      <t>E</t>
    </r>
    <r>
      <rPr>
        <b/>
        <vertAlign val="subscript"/>
        <sz val="10"/>
        <rFont val="Arial"/>
        <family val="2"/>
      </rPr>
      <t>K</t>
    </r>
  </si>
  <si>
    <t>d</t>
  </si>
  <si>
    <t>ghjgjh</t>
  </si>
  <si>
    <t>ghjghjg</t>
  </si>
  <si>
    <t>hjkghj</t>
  </si>
  <si>
    <t>sadfdsds</t>
  </si>
  <si>
    <t>sdfdsfsdfds</t>
  </si>
  <si>
    <t>sdfdsfdsfdsfdsfds</t>
  </si>
  <si>
    <t>kléjklkjlé</t>
  </si>
  <si>
    <t>n/a</t>
  </si>
  <si>
    <t>5.6</t>
  </si>
  <si>
    <t>5.7</t>
  </si>
  <si>
    <t>5.8</t>
  </si>
  <si>
    <t>5.9</t>
  </si>
  <si>
    <t>Question</t>
  </si>
  <si>
    <t>Are the customer requirements available?</t>
  </si>
  <si>
    <t>Is a product development plan available and are the targets maintained?</t>
  </si>
  <si>
    <t>Are the resources for the realization of the product development planned?</t>
  </si>
  <si>
    <t>Have the product requirements been determined and considered?</t>
  </si>
  <si>
    <t>Has the feasibility been determined based on the available requirements?</t>
  </si>
  <si>
    <t>Are the necessary personnel and technical conditions for the project process planned/available?</t>
  </si>
  <si>
    <t>"A" Product development process</t>
  </si>
  <si>
    <t>Part number:</t>
  </si>
  <si>
    <t>Customer drawing nr:</t>
  </si>
  <si>
    <t>Produced parts:</t>
  </si>
  <si>
    <t>- Drawings, standards, specifications, performance specification
- Logistic concepts
- Technical specifications, test specifications
- Quality agreements, target agreements
- Important product/process characteristics
- Purchase order documents with parts lists and delivery dates
- Legislation/Directives
- Waste management plans, environmental aspects.</t>
  </si>
  <si>
    <t>- Customer requirements
- Costs
- Deadlines: Planning/Purchasing release, modification stoppages
- Prototype/Pilot production, start of serial production
- Resources studies
- Setting and monitoring the target
- Regular information to the company management
- Simultaneous Engineering Teams (SET).</t>
  </si>
  <si>
    <t>A vevői követelmények rendelkezésre állnak?</t>
  </si>
  <si>
    <t>Az erőforrások rendelkezésre állnak a termékfejlesztés megvalósításához?</t>
  </si>
  <si>
    <t>Termékfejlesztési terv rendelkezésre áll és a kitűzött célokat betartják?</t>
  </si>
  <si>
    <t>A termékre vonatkozó követelményeket meghatározták és figyelembe vették?</t>
  </si>
  <si>
    <t>A rendelkezésre álló követelmények alapján történt a gyárthatóság meghatározása?</t>
  </si>
  <si>
    <t>A szükséges személyi -és műszaki feltételeket megtervezték ill. rendelkezésre állnak a termékfejlesztés számára?</t>
  </si>
  <si>
    <t>A termék FMEA elkészült és a fejlesztéseket Elkészült-e a konstrukciós FMEA, és meghatározták-e a helyesbítő intézkedéseket?</t>
  </si>
  <si>
    <t>A fejlesztendő termék számára, az összes vevői követelményt ismerni kell, ezek befolyásolják a
fejlesztést.</t>
  </si>
  <si>
    <t>- rajzok, szabványok, specifikációk, terhelésfüzet
- logisztikai koncepciók
- műszaki szállítási feltételek, vizsgálati előírások
- minőségi megállapodások, célmegállapodások
- fontos termék- ill. folyamat-jellemzők
- megrendelések darabjegyzékekkel és határidőkkel
- törvények / rendeletek
- megsemmisítési tervek, környezetvédelmi szempontok</t>
  </si>
  <si>
    <t>A termékfejlesztési terv, a terméktervezés részét képezi és korrelációban (kapcsolatban) van a
folyamatfejlesztési tervvel. Az összes tevékenységet - még a beszállítók számára is - meg kell határozni a
sorozatgyártás kezdetéig. A cél-előírásokat a követelményekből kell levezetni, és azokat a meghatározott
projekt-fokozatokhoz be kell tartani.</t>
  </si>
  <si>
    <t>- vevői követelmények
- költségek
- határidők: tervezés / beszerzés jóváhagyása, módosítás leállítása
- prototípusok / nullszériák, sorozatgyártás indítása
- a cél meghatározása és felügyelete
- rendszeres információ a vállalati vezetés számára
- Simultaneous Engineering Teams (SET)</t>
  </si>
  <si>
    <t>- vevői követelmények
- szakképzett személyzet
- hibaidők
- átfutási idők
- épületek, helyiségek (a kísérleti ill. prototípus-gyártáshoz)
- szerszámok / berendezések
- tesztelő / ellenőrző / laboratóriumi berendezések
- CAD, CAM, CAE</t>
  </si>
  <si>
    <t>Interdiszciplináris együttműködés/benchmarking segítségével határozzuk meg a termékre vonatkozó
követelményeket, a QFD és a DOE példaszerű módszerek ennek a feladatnak a megoldásához. Az eddigi
tapasztalatokat és a jövőorientált elvárásokat figyelembe kell venni a vizsgálat során. A termékkel
szemben támasztott követelményeknek, meg kell felelni a piac követelményeinek és a vevők
elvárásainak, a terméknek versenyképesnek kell lenni.</t>
  </si>
  <si>
    <t>- vevői követelmények
- vállalati célok
- Simultanous Engineering
- szilárd tervezés / biztos folyamat
- rendszeres vevői / beszállítói beszélgetések
- fontos jellemzők, törvényes követelmények
- működési méretek
- beépítési méretek
- anyag</t>
  </si>
  <si>
    <t>- Customer requirements
- Important parameters/characteristics, legal requirements
- Function, fitting measurements
- Material
- Environmental aspects
- Transport (internal/external)
- Product-specific measure from the process FMEA.</t>
  </si>
  <si>
    <t>- establishing and marking of significant characteristics
- raising of an inspection and test plan
- provision of equipment and fittings
- timely, planned provision of measuring equipment
- inspections at appropriate points during the production
- clarification of acceptance criteria</t>
  </si>
  <si>
    <t>- Product trials (e.g. fitting inspections, functional tests, durability
checks, environmental simulations)
- Status of the prototype parts
- Pilot series model
- Production/inspection, measuring and test equipment in experimental
installation.</t>
  </si>
  <si>
    <t>- Customer requirements
- Qualified personnel
- Lost time through absenteeism
- Through put/Processing time
- Buildings, premises
- Experimental installation
- Prototype construction
- Tools/Equipment
- Test/Inspection/Laboratory equipment.</t>
  </si>
  <si>
    <t>Are the product requirements available?</t>
  </si>
  <si>
    <t>- Customer requirements
- Legislation, standards, directives
- Logistic concepts
- Technical specifications
- Quality/target agreements
- Important characteristics
- Material
- Waste management plans, environmental aspects.</t>
  </si>
  <si>
    <t>- Customer requirements
- Costs
- Deadlines: Planning/Purchasing release, Prototypes/pilot productions,
Start for serial production
- Resources studies
- Provision of production/testing equipment, software, packaging
- Safeguard concept for amendments (startup problems etc.)
- Logistic/delivery concept
- Setting and monitoring the target
- Regular information to the company management.</t>
  </si>
  <si>
    <t>Szakszerűen vannak-e raktározva a szerszámok, berendezések és vizsgálóeszközök?</t>
  </si>
  <si>
    <t>Teljesen és kiértékelhető módon összegyűjtésre kerültek-e a minőségi- és folyamat-adatok?</t>
  </si>
  <si>
    <t>Statisztikailag kiértékelésre kerültek-e a minőségi- és folyamat-adatok, és levezetésre kerültek-e ezekből a helyesbítő programok?</t>
  </si>
  <si>
    <t>Analizálva lettek-e az okok a termék- és folyamat-követelmények eltéréseinél, és ellenőrizve lett-e a módosító intézkedések hatékonysága?</t>
  </si>
  <si>
    <t>Auditálásra kerültek-e rendszeresen a folyamatok és a termékek?</t>
  </si>
  <si>
    <t>Folyamatos javulás alatt van-e a termék és a folyamat?</t>
  </si>
  <si>
    <t>Rendelkezése állnak-e a céladatok a termék és a folyamat számára, és felügyelve van-e azok betartása?</t>
  </si>
  <si>
    <t>Teljesítve van-e a vevők követelményeinek megfelelő kiszállítás?</t>
  </si>
  <si>
    <t>Biztosítva van-e a vevői ellátás?</t>
  </si>
  <si>
    <t>Reagálás történik-e rövid időn belül a reklamációkra, és biztosítva lett-e az alkatrészellátás?</t>
  </si>
  <si>
    <t>Végrehajtásra kerülnek-e hibaanalízisek a minőségi követelményektől való eltérések esetén, és bevezetésre kerültek-e helyesbítő intézkedések?</t>
  </si>
  <si>
    <t>Szakképzéssel rendelkeznek-e a mindenkori feladatokhoz alkalmazott személyek?</t>
  </si>
  <si>
    <t>Rendelkezésre áll-e egy termékfejlesztési terv, és be vannak-e tartva a célel
 írások?</t>
  </si>
  <si>
    <t>A szükséges kapacitásokat már az ajánlati fázisban meg kell határozni, és figyelembe kell venni. Az
ajánlat kiadása után pontosítani kell az adatokat. Módosított követelményeknél, adott esetben el kell
végezni a kapacitás-tanulmány aktualizálását. A szükséges eszközöket meg kell tervezni, és
rendelkezésre kell bocsátani.</t>
  </si>
  <si>
    <t>Meg lettek-e tervezve, ill. rendelkezésre állnak-e a személyi és m szaki
el feltételek a projektfejlesztés számára?</t>
  </si>
  <si>
    <t>Production - CUSTOMER SERVICE / CUSTOMER SATISFACTION / SERVICE</t>
  </si>
  <si>
    <t>Is the design FMEA updated in the project process and are the established measures realized?</t>
  </si>
  <si>
    <t>Az MB-tervnek a termékhez tartozó alkatrészeket, szerkezeti csoportokat, alcsoportokat, alkatrészeket és
anyagokat kell tartalmazni, beleértve a prototípus- és a sorozat-el tti fázis gyártási folyamatait is. Az MBterv
egy él  dokumentumot jelent, és azt egy új/módosított terméknél el kell készíteni ill. aktualizálni kell.
Az MB-tervet (a DIN EN ISO 8402/3.13 alapján) rendszerint a következ  fázisokra kell elkészíteni:
prototípus fázis
előgyártás fázis</t>
  </si>
  <si>
    <t>- fontosabb jellemz k meghatározása és megjelölése
- ellen rzési folyamatterv elkészítése
- berendezések és felszerelések biztosítása
- méréstechnika megfelel  id ben, el relátó biztosítása
- a termék-megvalósítás célszer  helyének vizsgálata
- átvételi feltételek tisztázása</t>
  </si>
  <si>
    <t>Rendelkezésre állnak-e a mindenkori id ponthoz szükséges felszabadítási /
alkalmassági igazolások?</t>
  </si>
  <si>
    <t>A felszabadítási / alkalmassági igazolások az egyedi alkatrészek, alkatrész-csoportok és szállított
alkatrészek számára adnak igazolást.</t>
  </si>
  <si>
    <t>- termékpróbák (pl. beépítési vizsgálat, funkcionális teszt, élettartamvizsgálat,
környezet-szimuláció)
- a prototípus-alkatrészek állása
- el zetes sorozatminta
- gyártó és ellen rz  berendezések / vizsgáló eszközök a kísérleti gyártásban</t>
  </si>
  <si>
    <t>A szükséges kapacitásokat az ajánlati kalkulációból és az el zetes tervezésb l kell venni. Ezeknek
rendelkezésre kell állni, vagy meghatározott határid re meg kell tervezni. Az ehhez szükséges eszközöket
a projektben be kell állítani.</t>
  </si>
  <si>
    <t>- vev i követelmények
- szakképzett személyzet
- hibaid k
- átfutási id k
- épületek, helyiségek
- kísérleti gyártás
- prototípus gyártás
- szerszámok / berendezések
- tesztel  / ellen rz  / laboratóriumi berendezések</t>
  </si>
  <si>
    <t>Az el állítandó termék számára az összes követelménynek ismertnek kell lenni, és ezeket a tervbe be kell
építeni.</t>
  </si>
  <si>
    <t>- vev i követelmények
- törvények, szabványok, rendeletek
- logisztikai koncepciók
- m szaki szállítási feltételek
- min ségi ill. cél-megállapodások
- fontos jellemz k
- anyag
- eltávolítás, környezetvédelem</t>
  </si>
  <si>
    <t>Can the quality requirements be monitored effectively during serial production with the implemented inspection, measuring and test equipment?</t>
  </si>
  <si>
    <t>Are the work and inspection stations appropriate to the needs?</t>
  </si>
  <si>
    <t>Are the relevant details in the production and inspection documents complete and maintained?</t>
  </si>
  <si>
    <t>Is an approval for production starts issued and are adjustment details, as well as deviations recorded?</t>
  </si>
  <si>
    <t>Are the required corrective actions carried out on schedule and checked for effectiveness?</t>
  </si>
  <si>
    <t>Are the quantities/production lot sizes matched to the requirements and are they purposefully forwarded to the next work station?</t>
  </si>
  <si>
    <t>Are products/components appropriately stored and are the transport means/packaging equipment tuned to the special properties of the product/components?</t>
  </si>
  <si>
    <t>Are rejects, rework and adjustment parts, as well as internal residues strictly separated and identified?</t>
  </si>
  <si>
    <t>Is the material and parts flow secured against mix ups / exchanges by mistake and traceability guaranteed?</t>
  </si>
  <si>
    <t>Are tools, equipment and inspection, measuring and test equipment stored correctly?</t>
  </si>
  <si>
    <t>Are quality and process data recorded complete and ready to be evaluated?</t>
  </si>
  <si>
    <t>Are the quality and process data statistically analyzed and are improvement program derived from this?</t>
  </si>
  <si>
    <t>Are the causes of product and process nonconformities analyzed and the corrective actions checked for their effectiveness?</t>
  </si>
  <si>
    <t>Are product and process subject to continual improvement?</t>
  </si>
  <si>
    <t>Are target parameters available for product and process and is their compliance monitored?</t>
  </si>
  <si>
    <t>Are complaints quickly reacted to and the supply of parts secured?</t>
  </si>
  <si>
    <t>Are fault analyses carried out when there are deviations from the quality requirements and are improvement measures implemented?</t>
  </si>
  <si>
    <t>Requirements / explanations</t>
  </si>
  <si>
    <t>What to look for</t>
  </si>
  <si>
    <t>Meg vannak-e tervezve ill. rendelkezésre állnak-e a projektfejlesztés előfeltételeihez szükséges személyzeti és műszaki előfeltételek?</t>
  </si>
  <si>
    <t>Elkészült-e a folyamat-FMEA, és meghatározásra kerültek-e a helyesbítő intézkedések?</t>
  </si>
  <si>
    <t>Aktualizálva lett-e a folyamat-FMEA a projekt lefutása közben történt módosítások esetén, és megvalósításra kerültek-e a meghatározott intézkedések?</t>
  </si>
  <si>
    <t>Készült-e MB-terv?</t>
  </si>
  <si>
    <t>Rendelkezésre állnak-e az adott időpontra a szükséges felszabadítások / alkalmassági igazolások?</t>
  </si>
  <si>
    <t>Végrehajtásra került-e egy előgyártás a sorozatgyártás feltételei mellett, a sorozat felszabadítása számára?</t>
  </si>
  <si>
    <t>Rendelkezésre állnak-e és teljesek-e a gyártási és ellenőrzési dokumentációk?</t>
  </si>
  <si>
    <t>Csak felszabadított, minőségképes szállítók kerültek alkalmazásra?</t>
  </si>
  <si>
    <t>Biztosításra került-e a vásárolt alkatrészek megállapodás szerinti minősége?</t>
  </si>
  <si>
    <t>Értékelésre került-e minőségteljesítmény, és bevezetésre kerültek-e intézkedések a követelményektől való eltérések esetén?</t>
  </si>
  <si>
    <t>Meghatározásra és megvalósításra kerültek-e a szállítókkal kötött célmegállapodások a termékek és a folyamatok folyamatos fejlesztésére?</t>
  </si>
  <si>
    <t>Rendelkezésre állnak-e a szállított sorozattermékek számára a szükséges felszabadítások, és bevezetésre kerültek-e a szükséges helyesbítő intézkedések?</t>
  </si>
  <si>
    <t>Betartásra kerülnek-e a vevőkkel megállapodott eljárások a rendelkezésre bocsátott termékekre vonatkozóan?</t>
  </si>
  <si>
    <t>Illeszkednek-e az előanyagok raktárkészletei a gyártási követelményekhez?</t>
  </si>
  <si>
    <t>A célnak megfelelően kerülnek-e szállításra és raktározásra az előanyagok ill. az üzemen belüli maradék mennyiségek?</t>
  </si>
  <si>
    <t>Rendelkezik-e szakképzettséggel a személyzet az adott feladatok számára?</t>
  </si>
  <si>
    <t>Átadásra került-e a munkatársak számára a termék- ill. folyamatminőség felügyeletének felelőssége és jogosultsága?</t>
  </si>
  <si>
    <t>Átadásra került-e a munkatársak számára a gyártóberendezésekre ill. gyártási környezetre vonatkozó felelősség és jogosultság?</t>
  </si>
  <si>
    <t>Alkalmasak-e a munkatársak a felmerülő  feladatok ellátására, és megtörténik-e a szakképzettségük szinten tartása?</t>
  </si>
  <si>
    <t>Van-e létszámbővítési terv képviseleti szabályzással?</t>
  </si>
  <si>
    <t>partially quality capable</t>
  </si>
  <si>
    <t>non-quality capable</t>
  </si>
  <si>
    <t>Statements</t>
  </si>
  <si>
    <t>The resources required are already to be determined and considered in the quotation phase. After award of contract, the details are to be precisely stated. When requirements are altered, an update of the resources study is to be carried out, if necessary. The required means to be planned and made available.</t>
  </si>
  <si>
    <t>The known requirements must be checked for feasibility through interdisciplinary cooperation, here the customer requirements have special significance.</t>
  </si>
  <si>
    <t>The required personnel qualifications and means are to be determined prior to the start of the project and to be included in the project plan.</t>
  </si>
  <si>
    <t>The product risks are to be pointed out and continually reduced with appropriate measures, through interdisciplinary cooperation, also with the customer and suppliers. For complex parts or complete function systems, the use of a system FMEA is sensible (see VDA Volume 4, Part 1 and 2). Other comparable analysis techniques are to be agreed with the customer.</t>
  </si>
  <si>
    <t>- vev i követelmények
- minimális darabszámok meghatározása
- folyamat-alkalmasság tanulmányozása
- mér eszközök alkalmassága
- üzemi eszközök és berendezések sorozatérettsége (mérési jegyz könyv)
- els minta ellen rzése
- kezelés, csomagolás, megjelölés, raktározás
- személyek szakképzettsége
- munka ill. ellen rzési utasítások
- munka ill. ellen rz  helyek kialakítása</t>
  </si>
  <si>
    <t>Rendelkezésre állnak-e és tejesek-e a gyártási és ellen rzési dokumentációk?</t>
  </si>
  <si>
    <t>A folyamatparamétereket ill. vizsgálati jellemz ket alapvet en t résekkel kell megadni, a gyártási és
ellen rzési dokumentációkat a munkahelyen, ill. ellen rzési helyeken kell biztosítani. Eltérések esetén a
bevezetett intézkedéseket dokumentálni kell.</t>
  </si>
  <si>
    <t>- folyamatparaméterek (pl. nyomások, h mérsékletek, id k, sebességek)
- gépek / szerszámok / segédeszközök adatai
- ellen rzési adatok (fontos jellemz k, ellen rz  eszközök, módszerek, ellen rzési
gyakoriságok)
- beavatkozási határok a folyamatszabályzó kártyákon
- gép- és folyamat-alkalmassági igazolások
- kezelési utasítás
- munkautasítás
- ellen rzési utasítás
- aktuális hibákra vonatkozó információk</t>
  </si>
  <si>
    <t>A szükséges kapacitásokat az ajánlati kalkulációk, és az aktuális folyamatfejlesztés alapján kell
meghatározni.</t>
  </si>
  <si>
    <t>- vev i követelmények
- el zetes anyagok rendelkezésre állása
- szakképzett személyzet
- hibaid k / állásid k
- átfutási id k/darabszámok berendezésenként
- épületek, helyiségek
- berendezések, szerszámok, üzemi és ellen rzési eszközök, segédszerszámok,
laboratóriumi berendezések
- szállítóeszközök, tartályok, raktárak</t>
  </si>
  <si>
    <t>Csak felszabadított, min ségképes szállítók kerültek alkalmazásra?</t>
  </si>
  <si>
    <t>A beszállítók meghatározása el tt el kell végezni az MB-rendszer megítélését (tanúsítás / auditálás). A
sorozat indításakor meg kell bizonyosodni róla, hogy csak megfelel  beszállítók kerülnek alkalmazásra.
Figyelembe kell venni a min ségi teljesítmény kiértékeléséb l ered  tapasztalatokat.</t>
  </si>
  <si>
    <t>- megbeszélés a szállítókkal / rendszeres gondozás
- a min ségképesség értékelése, pl. audit-eredmények / tanúsítványok
- a min ségteljesítmény értékelése (min ség/költségek/szerviz)</t>
  </si>
  <si>
    <t>Biztosításra került-e a vásárolt alkatrészek megállapodás szerinti min sége?</t>
  </si>
  <si>
    <t>- kielégít  ellen rzési lehet ségek (laboratóriumi és mér berendezések)
- bels /küls  ellen rzések
- rendelkezésre bocsátott mér eszközök/felvételek
- rajzok / rendelési adatok / specifikációk
- QS megállapodások
- magállapodás a vizsgálati eljárásokról, folyamatokról és gyakoriságokról
- a hibák súlypontjainak kiértékelése
- alkalmasságok igazolása</t>
  </si>
  <si>
    <t>Értékelésre került-e min ségteljesítmény, és bevezetésre kerültek-e intézkedések
a követelményekt l való eltérések esetén?</t>
  </si>
  <si>
    <t>The process risks are to be pointed out and continually reduced with appropriate measures, through interdisciplinary cooperation, also with the customers and suppliers. For complex parts or complete function systems, the use of a system FMEA is sensible.</t>
  </si>
  <si>
    <t>Amendments to product and process must be evaluated by the project managers. In agreement with the FMEA Team a new analysis, if necessary, is to be initiated. An update is also required after measures have been realized.</t>
  </si>
  <si>
    <t xml:space="preserve">The quality plan must contain components, subassemblies, assemblies, parts and materials, including the production process from prototype and pilot production phase, which belong to the product. The quality plan is a living document and must be raised/updated for new/amended products. A quality plan (according to DIN EN ISO 8402/3.13) is generally to be raised
for the following phases:
prelunch (pilot) phase
serial production phase </t>
  </si>
  <si>
    <t>Evaluation of the sub-elements with quality system reference (Mean Process step 1-n)</t>
  </si>
  <si>
    <t>personnel / qualification</t>
  </si>
  <si>
    <t>production material / equipment</t>
  </si>
  <si>
    <t>transport / parts handling / storage</t>
  </si>
  <si>
    <t>failure analysis / correction / CIP</t>
  </si>
  <si>
    <t xml:space="preserve">   minimum requirement</t>
  </si>
  <si>
    <t xml:space="preserve">   goal</t>
  </si>
  <si>
    <t>The releases/qualification records of all individual parts, subassemblies and purchased parts, production, inspection , measuring and test equipment, are to be proven.</t>
  </si>
  <si>
    <t>A pre-production is required to be able to evaluate and, if necessary, correct all production factors and influences at an early stage. In serial production, bottlenecks and quality impairment, shall become avoidable.</t>
  </si>
  <si>
    <t>Process parameters/inspection characteristics are always to be given with tolerances, the production and inspection documents must be available at the work/inspection station. The implemented corrective actions for nonconformities are to be documented.</t>
  </si>
  <si>
    <t>The resources required are to be taken from the quotation calculation and the current process development.</t>
  </si>
  <si>
    <t>Prior to determining the suppliers, an evaluation of the quality system (certification/auditing) must be available. During serial application, it must be ensured that only suitable suppliers are used. Experiences from quality performance assessments must be considered.</t>
  </si>
  <si>
    <t>The capabilities and performances of a supplier are to be checked at defined intervals and recorded and evaluated in a part-specific listing (supplier catalog). Qualification programs are to be established when negative results are found. The implementation is to be proven.</t>
  </si>
</sst>
</file>

<file path=xl/styles.xml><?xml version="1.0" encoding="utf-8"?>
<styleSheet xmlns="http://schemas.openxmlformats.org/spreadsheetml/2006/main">
  <numFmts count="44">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mm/yy"/>
    <numFmt numFmtId="169" formatCode="dd\ mm\ yy"/>
    <numFmt numFmtId="170" formatCode="00000"/>
    <numFmt numFmtId="171" formatCode="0;\-0;;@"/>
    <numFmt numFmtId="172" formatCode="dd\.mm\.yy"/>
    <numFmt numFmtId="173" formatCode="dd\.mm\.yyyy"/>
    <numFmt numFmtId="174" formatCode="[$-40E]yyyy\.\ mmmm\ d\."/>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 #,##0_);_(* \(#,##0\);_(* &quot;-&quot;_);_(@_)"/>
    <numFmt numFmtId="181" formatCode="_(&quot;$&quot;* #,##0.00_);_(&quot;$&quot;* \(#,##0.00\);_(&quot;$&quot;* &quot;-&quot;??_);_(@_)"/>
    <numFmt numFmtId="182" formatCode="_(* #,##0.00_);_(* \(#,##0.00\);_(* &quot;-&quot;??_);_(@_)"/>
    <numFmt numFmtId="183" formatCode="mm/dd/yy"/>
    <numFmt numFmtId="184" formatCode="m/d"/>
    <numFmt numFmtId="185" formatCode="0.0"/>
    <numFmt numFmtId="186" formatCode="0.000"/>
    <numFmt numFmtId="187" formatCode="0.0000"/>
    <numFmt numFmtId="188" formatCode="&quot;Yes&quot;;&quot;Yes&quot;;&quot;No&quot;"/>
    <numFmt numFmtId="189" formatCode="&quot;True&quot;;&quot;True&quot;;&quot;False&quot;"/>
    <numFmt numFmtId="190" formatCode="&quot;On&quot;;&quot;On&quot;;&quot;Off&quot;"/>
    <numFmt numFmtId="191" formatCode="[$€-2]\ #,##0.00_);[Red]\([$€-2]\ #,##0.00\)"/>
    <numFmt numFmtId="192" formatCode="mmm/yyyy"/>
    <numFmt numFmtId="193" formatCode="&quot;Igen&quot;;&quot;Igen&quot;;&quot;Nem&quot;"/>
    <numFmt numFmtId="194" formatCode="&quot;Igaz&quot;;&quot;Igaz&quot;;&quot;Hamis&quot;"/>
    <numFmt numFmtId="195" formatCode="&quot;Be&quot;;&quot;Be&quot;;&quot;Ki&quot;"/>
    <numFmt numFmtId="196" formatCode="[$-409]dddd\,\ mmmm\ dd\,\ yyyy"/>
    <numFmt numFmtId="197" formatCode="[$-409]yyyy\.\ mmmm\ dd\,\ dddd"/>
    <numFmt numFmtId="198" formatCode="mmm\-yyyy"/>
    <numFmt numFmtId="199" formatCode="dd\-mmm\-yy"/>
  </numFmts>
  <fonts count="61">
    <font>
      <sz val="10"/>
      <name val="Arial"/>
      <family val="0"/>
    </font>
    <font>
      <b/>
      <sz val="10"/>
      <name val="Arial"/>
      <family val="0"/>
    </font>
    <font>
      <i/>
      <sz val="10"/>
      <name val="Arial"/>
      <family val="0"/>
    </font>
    <font>
      <b/>
      <i/>
      <sz val="10"/>
      <name val="Arial"/>
      <family val="0"/>
    </font>
    <font>
      <sz val="11"/>
      <name val="Arial"/>
      <family val="0"/>
    </font>
    <font>
      <b/>
      <sz val="12"/>
      <name val="Arial"/>
      <family val="0"/>
    </font>
    <font>
      <sz val="9"/>
      <name val="Arial"/>
      <family val="0"/>
    </font>
    <font>
      <sz val="8"/>
      <name val="Arial"/>
      <family val="0"/>
    </font>
    <font>
      <b/>
      <sz val="11"/>
      <name val="Arial"/>
      <family val="0"/>
    </font>
    <font>
      <b/>
      <sz val="9"/>
      <name val="Arial"/>
      <family val="0"/>
    </font>
    <font>
      <b/>
      <sz val="7"/>
      <name val="Arial"/>
      <family val="0"/>
    </font>
    <font>
      <sz val="6"/>
      <name val="Arial"/>
      <family val="0"/>
    </font>
    <font>
      <sz val="7"/>
      <name val="Arial"/>
      <family val="0"/>
    </font>
    <font>
      <b/>
      <sz val="14"/>
      <name val="Arial"/>
      <family val="0"/>
    </font>
    <font>
      <b/>
      <sz val="10"/>
      <color indexed="10"/>
      <name val="Arial"/>
      <family val="0"/>
    </font>
    <font>
      <b/>
      <sz val="8"/>
      <name val="Arial"/>
      <family val="0"/>
    </font>
    <font>
      <vertAlign val="subscript"/>
      <sz val="9"/>
      <name val="Arial"/>
      <family val="0"/>
    </font>
    <font>
      <b/>
      <vertAlign val="subscript"/>
      <sz val="9"/>
      <name val="Arial"/>
      <family val="0"/>
    </font>
    <font>
      <b/>
      <vertAlign val="subscript"/>
      <sz val="10"/>
      <name val="Arial"/>
      <family val="2"/>
    </font>
    <font>
      <sz val="14"/>
      <name val="Arial"/>
      <family val="2"/>
    </font>
    <font>
      <u val="single"/>
      <sz val="5"/>
      <color indexed="12"/>
      <name val="Arial"/>
      <family val="0"/>
    </font>
    <font>
      <sz val="11"/>
      <color indexed="10"/>
      <name val="Arial"/>
      <family val="2"/>
    </font>
    <font>
      <sz val="10"/>
      <color indexed="10"/>
      <name val="Arial"/>
      <family val="2"/>
    </font>
    <font>
      <b/>
      <sz val="11"/>
      <color indexed="10"/>
      <name val="Arial"/>
      <family val="2"/>
    </font>
    <font>
      <b/>
      <sz val="10"/>
      <color indexed="9"/>
      <name val="Arial"/>
      <family val="2"/>
    </font>
    <font>
      <b/>
      <vertAlign val="subscript"/>
      <sz val="11"/>
      <name val="Arial"/>
      <family val="2"/>
    </font>
    <font>
      <vertAlign val="subscript"/>
      <sz val="11"/>
      <name val="Arial"/>
      <family val="2"/>
    </font>
    <font>
      <u val="single"/>
      <sz val="12"/>
      <color indexed="36"/>
      <name val="Arial"/>
      <family val="0"/>
    </font>
    <font>
      <sz val="16"/>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3"/>
      <name val="Arial"/>
      <family val="2"/>
    </font>
    <font>
      <b/>
      <sz val="13"/>
      <color indexed="9"/>
      <name val="Arial"/>
      <family val="0"/>
    </font>
    <font>
      <sz val="13"/>
      <color indexed="9"/>
      <name val="Arial"/>
      <family val="2"/>
    </font>
    <font>
      <b/>
      <sz val="14"/>
      <color indexed="10"/>
      <name val="Arial"/>
      <family val="2"/>
    </font>
    <font>
      <sz val="11"/>
      <color indexed="9"/>
      <name val="Arial"/>
      <family val="0"/>
    </font>
    <font>
      <b/>
      <sz val="14"/>
      <color indexed="9"/>
      <name val="Arial"/>
      <family val="0"/>
    </font>
    <font>
      <vertAlign val="subscript"/>
      <sz val="10"/>
      <name val="Arial"/>
      <family val="0"/>
    </font>
    <font>
      <b/>
      <u val="single"/>
      <sz val="7"/>
      <name val="Arial"/>
      <family val="2"/>
    </font>
    <font>
      <b/>
      <sz val="9"/>
      <color indexed="13"/>
      <name val="Arial"/>
      <family val="2"/>
    </font>
    <font>
      <sz val="9"/>
      <color indexed="13"/>
      <name val="Arial"/>
      <family val="2"/>
    </font>
    <font>
      <sz val="9"/>
      <color indexed="8"/>
      <name val="Arial"/>
      <family val="0"/>
    </font>
    <font>
      <vertAlign val="subscript"/>
      <sz val="9"/>
      <color indexed="8"/>
      <name val="Arial"/>
      <family val="0"/>
    </font>
    <font>
      <b/>
      <sz val="9"/>
      <color indexed="8"/>
      <name val="Arial"/>
      <family val="0"/>
    </font>
    <font>
      <b/>
      <vertAlign val="subscript"/>
      <sz val="9"/>
      <color indexed="8"/>
      <name val="Arial"/>
      <family val="0"/>
    </font>
    <font>
      <sz val="10"/>
      <color indexed="8"/>
      <name val="Arial"/>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lightTrellis">
        <fgColor indexed="10"/>
      </patternFill>
    </fill>
    <fill>
      <patternFill patternType="solid">
        <fgColor indexed="13"/>
        <bgColor indexed="64"/>
      </patternFill>
    </fill>
    <fill>
      <patternFill patternType="solid">
        <fgColor indexed="9"/>
        <bgColor indexed="64"/>
      </patternFill>
    </fill>
    <fill>
      <patternFill patternType="gray0625">
        <fgColor indexed="10"/>
      </patternFill>
    </fill>
  </fills>
  <borders count="6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dotted"/>
      <right style="dotted"/>
      <top style="dotted"/>
      <bottom style="dotted"/>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dashed"/>
      <top>
        <color indexed="63"/>
      </top>
      <bottom>
        <color indexed="63"/>
      </bottom>
    </border>
    <border>
      <left style="thin"/>
      <right style="medium"/>
      <top>
        <color indexed="63"/>
      </top>
      <bottom style="thin"/>
    </border>
    <border>
      <left>
        <color indexed="63"/>
      </left>
      <right style="dashed"/>
      <top style="thin"/>
      <bottom>
        <color indexed="63"/>
      </bottom>
    </border>
    <border>
      <left>
        <color indexed="63"/>
      </left>
      <right style="thin"/>
      <top style="thin"/>
      <bottom>
        <color indexed="63"/>
      </bottom>
    </border>
    <border>
      <left>
        <color indexed="63"/>
      </left>
      <right style="dashed"/>
      <top>
        <color indexed="63"/>
      </top>
      <bottom style="thin"/>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medium"/>
      <top style="thin"/>
      <bottom style="thin"/>
    </border>
    <border>
      <left style="medium">
        <color indexed="10"/>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style="medium">
        <color indexed="10"/>
      </left>
      <right>
        <color indexed="63"/>
      </right>
      <top>
        <color indexed="63"/>
      </top>
      <bottom style="medium">
        <color indexed="10"/>
      </bottom>
    </border>
    <border>
      <left>
        <color indexed="63"/>
      </left>
      <right style="medium">
        <color indexed="10"/>
      </right>
      <top>
        <color indexed="63"/>
      </top>
      <bottom style="medium">
        <color indexed="10"/>
      </bottom>
    </border>
    <border>
      <left style="double"/>
      <right>
        <color indexed="63"/>
      </right>
      <top style="double"/>
      <bottom style="double"/>
    </border>
    <border>
      <left>
        <color indexed="63"/>
      </left>
      <right style="double"/>
      <top style="double"/>
      <bottom style="double"/>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thin"/>
      <bottom style="medium"/>
    </border>
    <border>
      <left style="medium"/>
      <right>
        <color indexed="63"/>
      </right>
      <top style="medium"/>
      <bottom style="thin"/>
    </border>
    <border>
      <left style="medium"/>
      <right>
        <color indexed="63"/>
      </right>
      <top style="thin"/>
      <bottom style="medium"/>
    </border>
    <border>
      <left>
        <color indexed="63"/>
      </left>
      <right style="medium"/>
      <top style="thin"/>
      <bottom>
        <color indexed="63"/>
      </bottom>
    </border>
    <border>
      <left>
        <color indexed="63"/>
      </left>
      <right style="medium"/>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3" borderId="0" applyNumberFormat="0" applyBorder="0" applyAlignment="0" applyProtection="0"/>
    <xf numFmtId="0" fontId="32" fillId="20" borderId="1" applyNumberFormat="0" applyAlignment="0" applyProtection="0"/>
    <xf numFmtId="0" fontId="33" fillId="21" borderId="2" applyNumberFormat="0" applyAlignment="0" applyProtection="0"/>
    <xf numFmtId="0" fontId="3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35" fillId="4"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0" fillId="0" borderId="0" applyNumberFormat="0" applyFill="0" applyBorder="0" applyAlignment="0" applyProtection="0"/>
    <xf numFmtId="0" fontId="39" fillId="7" borderId="1" applyNumberFormat="0" applyAlignment="0" applyProtection="0"/>
    <xf numFmtId="0" fontId="40" fillId="0" borderId="6" applyNumberFormat="0" applyFill="0" applyAlignment="0" applyProtection="0"/>
    <xf numFmtId="0" fontId="27" fillId="0" borderId="0" applyNumberFormat="0" applyFill="0" applyBorder="0" applyAlignment="0" applyProtection="0"/>
    <xf numFmtId="0" fontId="41" fillId="22" borderId="0" applyNumberFormat="0" applyBorder="0" applyAlignment="0" applyProtection="0"/>
    <xf numFmtId="0" fontId="0" fillId="23" borderId="7" applyNumberFormat="0" applyFont="0" applyAlignment="0" applyProtection="0"/>
    <xf numFmtId="0" fontId="42" fillId="20" borderId="8" applyNumberFormat="0" applyAlignment="0" applyProtection="0"/>
    <xf numFmtId="166" fontId="0" fillId="0" borderId="0" applyFont="0" applyFill="0" applyBorder="0" applyAlignment="0" applyProtection="0"/>
    <xf numFmtId="164" fontId="0"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51">
    <xf numFmtId="0" fontId="0" fillId="0" borderId="0" xfId="0" applyAlignment="1">
      <alignment/>
    </xf>
    <xf numFmtId="0" fontId="46" fillId="24" borderId="10" xfId="0" applyFont="1" applyFill="1" applyBorder="1" applyAlignment="1" applyProtection="1">
      <alignment horizontal="center" vertical="center"/>
      <protection hidden="1"/>
    </xf>
    <xf numFmtId="0" fontId="47" fillId="24" borderId="10" xfId="0" applyFont="1" applyFill="1" applyBorder="1" applyAlignment="1" applyProtection="1">
      <alignment horizontal="right" vertical="center"/>
      <protection hidden="1"/>
    </xf>
    <xf numFmtId="0" fontId="1" fillId="0" borderId="11" xfId="0" applyFont="1" applyBorder="1" applyAlignment="1" applyProtection="1">
      <alignment vertical="center"/>
      <protection hidden="1"/>
    </xf>
    <xf numFmtId="0" fontId="1" fillId="0" borderId="0" xfId="0" applyFont="1" applyAlignment="1" applyProtection="1">
      <alignment vertical="center"/>
      <protection hidden="1"/>
    </xf>
    <xf numFmtId="0" fontId="46" fillId="0" borderId="0" xfId="0" applyFont="1" applyAlignment="1" applyProtection="1">
      <alignment horizontal="left" vertical="center"/>
      <protection hidden="1"/>
    </xf>
    <xf numFmtId="0" fontId="28" fillId="0" borderId="10" xfId="0" applyFont="1" applyBorder="1" applyAlignment="1" applyProtection="1">
      <alignment horizontal="center" vertical="center"/>
      <protection hidden="1"/>
    </xf>
    <xf numFmtId="0" fontId="5" fillId="0" borderId="12" xfId="0" applyFont="1" applyBorder="1" applyAlignment="1" applyProtection="1">
      <alignment horizontal="center" vertical="center" wrapText="1"/>
      <protection hidden="1"/>
    </xf>
    <xf numFmtId="0" fontId="5" fillId="0" borderId="10" xfId="0" applyFont="1" applyBorder="1" applyAlignment="1" applyProtection="1">
      <alignment horizontal="center" vertical="center" wrapText="1"/>
      <protection hidden="1"/>
    </xf>
    <xf numFmtId="0" fontId="1" fillId="0" borderId="11" xfId="0" applyFont="1" applyBorder="1" applyAlignment="1" applyProtection="1">
      <alignment vertical="center" wrapText="1"/>
      <protection hidden="1"/>
    </xf>
    <xf numFmtId="0" fontId="1" fillId="0" borderId="0" xfId="0" applyFont="1" applyBorder="1" applyAlignment="1" applyProtection="1">
      <alignment vertical="center" wrapText="1"/>
      <protection hidden="1"/>
    </xf>
    <xf numFmtId="0" fontId="28" fillId="0" borderId="0" xfId="0" applyFont="1" applyAlignment="1" applyProtection="1">
      <alignment horizontal="left" vertical="center"/>
      <protection hidden="1"/>
    </xf>
    <xf numFmtId="0" fontId="0" fillId="0" borderId="10" xfId="0" applyFill="1" applyBorder="1" applyAlignment="1" applyProtection="1">
      <alignment vertical="center" wrapText="1"/>
      <protection hidden="1"/>
    </xf>
    <xf numFmtId="0" fontId="1" fillId="0" borderId="10" xfId="0" applyFont="1" applyFill="1" applyBorder="1" applyAlignment="1" applyProtection="1">
      <alignment horizontal="center" vertical="center"/>
      <protection hidden="1"/>
    </xf>
    <xf numFmtId="0" fontId="0" fillId="0" borderId="13" xfId="0" applyFont="1" applyBorder="1" applyAlignment="1" applyProtection="1">
      <alignment horizontal="left" vertical="center" wrapText="1"/>
      <protection hidden="1"/>
    </xf>
    <xf numFmtId="0" fontId="0" fillId="0" borderId="0" xfId="0" applyAlignment="1" applyProtection="1">
      <alignment horizontal="left" vertical="center"/>
      <protection hidden="1"/>
    </xf>
    <xf numFmtId="0" fontId="48" fillId="24" borderId="14" xfId="0" applyFont="1" applyFill="1" applyBorder="1" applyAlignment="1" applyProtection="1">
      <alignment horizontal="left" vertical="center"/>
      <protection hidden="1"/>
    </xf>
    <xf numFmtId="0" fontId="0" fillId="0" borderId="10" xfId="0" applyFont="1" applyFill="1" applyBorder="1" applyAlignment="1" applyProtection="1">
      <alignment horizontal="left" vertical="center" wrapText="1"/>
      <protection hidden="1"/>
    </xf>
    <xf numFmtId="0" fontId="0" fillId="0" borderId="13" xfId="0" applyFont="1" applyBorder="1" applyAlignment="1" applyProtection="1">
      <alignment vertical="center"/>
      <protection hidden="1"/>
    </xf>
    <xf numFmtId="0" fontId="0" fillId="0" borderId="13" xfId="0" applyFont="1" applyBorder="1" applyAlignment="1" applyProtection="1">
      <alignment vertical="center" wrapText="1"/>
      <protection hidden="1"/>
    </xf>
    <xf numFmtId="0" fontId="0" fillId="0" borderId="0" xfId="0" applyFont="1" applyAlignment="1" applyProtection="1">
      <alignment horizontal="left" vertical="center"/>
      <protection hidden="1"/>
    </xf>
    <xf numFmtId="0" fontId="0" fillId="0" borderId="15" xfId="0" applyFill="1" applyBorder="1" applyAlignment="1" applyProtection="1">
      <alignment horizontal="center" vertical="center"/>
      <protection hidden="1"/>
    </xf>
    <xf numFmtId="0" fontId="0" fillId="0" borderId="0" xfId="0" applyAlignment="1" applyProtection="1">
      <alignment horizontal="left" vertical="center" wrapText="1"/>
      <protection hidden="1"/>
    </xf>
    <xf numFmtId="0" fontId="0" fillId="0" borderId="0" xfId="0" applyAlignment="1" applyProtection="1">
      <alignment horizontal="center" vertical="center"/>
      <protection hidden="1"/>
    </xf>
    <xf numFmtId="0" fontId="0" fillId="0" borderId="0" xfId="0" applyFill="1" applyAlignment="1" applyProtection="1">
      <alignment horizontal="left" vertical="center"/>
      <protection hidden="1"/>
    </xf>
    <xf numFmtId="0" fontId="24" fillId="24" borderId="12" xfId="0" applyFont="1" applyFill="1" applyBorder="1" applyAlignment="1" applyProtection="1">
      <alignment horizontal="center" vertical="center" wrapText="1"/>
      <protection hidden="1"/>
    </xf>
    <xf numFmtId="0" fontId="24" fillId="24" borderId="12" xfId="0" applyFont="1" applyFill="1" applyBorder="1" applyAlignment="1" applyProtection="1">
      <alignment horizontal="center" vertical="center"/>
      <protection hidden="1"/>
    </xf>
    <xf numFmtId="0" fontId="24" fillId="24" borderId="16" xfId="0" applyFont="1" applyFill="1" applyBorder="1" applyAlignment="1" applyProtection="1">
      <alignment horizontal="center" vertical="center" wrapText="1"/>
      <protection hidden="1"/>
    </xf>
    <xf numFmtId="0" fontId="0" fillId="0" borderId="0" xfId="0" applyAlignment="1" applyProtection="1">
      <alignment/>
      <protection hidden="1"/>
    </xf>
    <xf numFmtId="0" fontId="0" fillId="0" borderId="10" xfId="0" applyFont="1" applyFill="1" applyBorder="1" applyAlignment="1" applyProtection="1">
      <alignment horizontal="center" vertical="center"/>
      <protection hidden="1"/>
    </xf>
    <xf numFmtId="49" fontId="0" fillId="0" borderId="10" xfId="0" applyNumberFormat="1" applyFont="1" applyFill="1" applyBorder="1" applyAlignment="1" applyProtection="1">
      <alignment horizontal="left" vertical="center" wrapText="1"/>
      <protection hidden="1"/>
    </xf>
    <xf numFmtId="0" fontId="0" fillId="0" borderId="10" xfId="0" applyFont="1" applyFill="1" applyBorder="1" applyAlignment="1" applyProtection="1">
      <alignment horizontal="left" vertical="center" wrapText="1"/>
      <protection hidden="1"/>
    </xf>
    <xf numFmtId="0" fontId="0" fillId="0" borderId="10" xfId="0" applyFont="1" applyFill="1" applyBorder="1" applyAlignment="1" applyProtection="1">
      <alignment horizontal="left" vertical="center" wrapText="1"/>
      <protection locked="0"/>
    </xf>
    <xf numFmtId="0" fontId="0" fillId="0" borderId="10" xfId="0" applyFont="1" applyFill="1" applyBorder="1" applyAlignment="1" applyProtection="1">
      <alignment horizontal="center" vertical="center"/>
      <protection locked="0"/>
    </xf>
    <xf numFmtId="0" fontId="0" fillId="0" borderId="0" xfId="0" applyFont="1" applyFill="1" applyAlignment="1" applyProtection="1">
      <alignment/>
      <protection hidden="1"/>
    </xf>
    <xf numFmtId="0" fontId="0" fillId="0" borderId="10" xfId="0" applyFont="1" applyBorder="1" applyAlignment="1" applyProtection="1">
      <alignment horizontal="left" vertical="center" wrapText="1"/>
      <protection hidden="1"/>
    </xf>
    <xf numFmtId="0" fontId="0" fillId="0" borderId="10" xfId="0" applyBorder="1" applyAlignment="1" applyProtection="1">
      <alignment horizontal="left" vertical="center" wrapText="1"/>
      <protection locked="0"/>
    </xf>
    <xf numFmtId="0" fontId="0" fillId="0" borderId="10" xfId="0" applyBorder="1" applyAlignment="1" applyProtection="1">
      <alignment horizontal="center" vertical="center"/>
      <protection locked="0"/>
    </xf>
    <xf numFmtId="0" fontId="0" fillId="0" borderId="0" xfId="0" applyBorder="1" applyAlignment="1" applyProtection="1">
      <alignment/>
      <protection hidden="1"/>
    </xf>
    <xf numFmtId="0" fontId="0" fillId="0" borderId="10" xfId="0" applyBorder="1" applyAlignment="1" applyProtection="1">
      <alignment horizontal="left" vertical="center" wrapText="1"/>
      <protection hidden="1"/>
    </xf>
    <xf numFmtId="0" fontId="0" fillId="0" borderId="10" xfId="0" applyBorder="1" applyAlignment="1" applyProtection="1">
      <alignment/>
      <protection locked="0"/>
    </xf>
    <xf numFmtId="0" fontId="48" fillId="24" borderId="12" xfId="0" applyFont="1" applyFill="1" applyBorder="1" applyAlignment="1" applyProtection="1">
      <alignment horizontal="left" vertical="center"/>
      <protection hidden="1"/>
    </xf>
    <xf numFmtId="0" fontId="0" fillId="0" borderId="10" xfId="0" applyFill="1" applyBorder="1" applyAlignment="1" applyProtection="1" quotePrefix="1">
      <alignment vertical="center" wrapText="1"/>
      <protection hidden="1"/>
    </xf>
    <xf numFmtId="49" fontId="0" fillId="0" borderId="10" xfId="0" applyNumberFormat="1" applyFont="1" applyBorder="1" applyAlignment="1" applyProtection="1">
      <alignment horizontal="center" vertical="center"/>
      <protection hidden="1"/>
    </xf>
    <xf numFmtId="0" fontId="0" fillId="0" borderId="10" xfId="0" applyFont="1" applyFill="1" applyBorder="1" applyAlignment="1" applyProtection="1" quotePrefix="1">
      <alignment horizontal="left" vertical="center" wrapText="1"/>
      <protection hidden="1"/>
    </xf>
    <xf numFmtId="0" fontId="1" fillId="0" borderId="12" xfId="0" applyFont="1" applyBorder="1" applyAlignment="1" applyProtection="1">
      <alignment horizontal="center" vertical="center" wrapText="1"/>
      <protection hidden="1"/>
    </xf>
    <xf numFmtId="0" fontId="49" fillId="24" borderId="17" xfId="0" applyFont="1" applyFill="1" applyBorder="1" applyAlignment="1" applyProtection="1">
      <alignment vertical="center"/>
      <protection hidden="1"/>
    </xf>
    <xf numFmtId="0" fontId="49" fillId="24" borderId="18" xfId="0" applyFont="1" applyFill="1" applyBorder="1" applyAlignment="1" applyProtection="1">
      <alignment vertical="center"/>
      <protection hidden="1"/>
    </xf>
    <xf numFmtId="0" fontId="49" fillId="24" borderId="13" xfId="0" applyFont="1" applyFill="1" applyBorder="1" applyAlignment="1" applyProtection="1">
      <alignment vertical="center"/>
      <protection hidden="1"/>
    </xf>
    <xf numFmtId="14" fontId="0" fillId="0" borderId="10" xfId="0" applyNumberFormat="1" applyFont="1" applyFill="1" applyBorder="1" applyAlignment="1" applyProtection="1">
      <alignment horizontal="center" vertical="center" wrapText="1"/>
      <protection locked="0"/>
    </xf>
    <xf numFmtId="0" fontId="0" fillId="0" borderId="10" xfId="0" applyFill="1" applyBorder="1" applyAlignment="1" applyProtection="1">
      <alignment/>
      <protection locked="0"/>
    </xf>
    <xf numFmtId="0" fontId="4" fillId="0" borderId="0" xfId="59" applyProtection="1">
      <alignment/>
      <protection hidden="1"/>
    </xf>
    <xf numFmtId="0" fontId="6" fillId="0" borderId="19" xfId="59" applyFont="1" applyBorder="1" applyAlignment="1" applyProtection="1">
      <alignment/>
      <protection hidden="1"/>
    </xf>
    <xf numFmtId="0" fontId="1" fillId="0" borderId="20" xfId="0" applyFont="1" applyBorder="1" applyAlignment="1" applyProtection="1">
      <alignment vertical="center"/>
      <protection hidden="1"/>
    </xf>
    <xf numFmtId="0" fontId="4" fillId="0" borderId="20" xfId="59" applyFont="1" applyBorder="1" applyProtection="1">
      <alignment/>
      <protection hidden="1"/>
    </xf>
    <xf numFmtId="0" fontId="4" fillId="0" borderId="11" xfId="59" applyBorder="1" applyProtection="1">
      <alignment/>
      <protection hidden="1"/>
    </xf>
    <xf numFmtId="0" fontId="4" fillId="0" borderId="21" xfId="59" applyBorder="1" applyProtection="1">
      <alignment/>
      <protection hidden="1"/>
    </xf>
    <xf numFmtId="0" fontId="1" fillId="0" borderId="0" xfId="59" applyFont="1" applyProtection="1">
      <alignment/>
      <protection hidden="1"/>
    </xf>
    <xf numFmtId="0" fontId="4" fillId="0" borderId="22" xfId="59" applyBorder="1" applyProtection="1">
      <alignment/>
      <protection hidden="1"/>
    </xf>
    <xf numFmtId="0" fontId="6" fillId="0" borderId="11" xfId="59" applyFont="1" applyBorder="1" applyProtection="1">
      <alignment/>
      <protection hidden="1"/>
    </xf>
    <xf numFmtId="0" fontId="1" fillId="0" borderId="10" xfId="59" applyFont="1" applyBorder="1" applyAlignment="1" applyProtection="1">
      <alignment horizontal="centerContinuous"/>
      <protection hidden="1"/>
    </xf>
    <xf numFmtId="0" fontId="6" fillId="0" borderId="22" xfId="59" applyFont="1" applyBorder="1" applyProtection="1">
      <alignment/>
      <protection hidden="1"/>
    </xf>
    <xf numFmtId="0" fontId="6" fillId="0" borderId="0" xfId="59" applyFont="1" applyProtection="1">
      <alignment/>
      <protection hidden="1"/>
    </xf>
    <xf numFmtId="0" fontId="51" fillId="24" borderId="11" xfId="59" applyFont="1" applyFill="1" applyBorder="1" applyAlignment="1" applyProtection="1">
      <alignment/>
      <protection hidden="1"/>
    </xf>
    <xf numFmtId="0" fontId="51" fillId="0" borderId="11" xfId="59" applyFont="1" applyFill="1" applyBorder="1" applyAlignment="1" applyProtection="1">
      <alignment/>
      <protection hidden="1"/>
    </xf>
    <xf numFmtId="0" fontId="51" fillId="0" borderId="0" xfId="59" applyFont="1" applyFill="1" applyBorder="1" applyAlignment="1" applyProtection="1">
      <alignment horizontal="left"/>
      <protection hidden="1"/>
    </xf>
    <xf numFmtId="0" fontId="51" fillId="0" borderId="22" xfId="59" applyFont="1" applyFill="1" applyBorder="1" applyAlignment="1" applyProtection="1">
      <alignment horizontal="left"/>
      <protection hidden="1"/>
    </xf>
    <xf numFmtId="0" fontId="4" fillId="0" borderId="0" xfId="59" applyFill="1" applyProtection="1">
      <alignment/>
      <protection hidden="1"/>
    </xf>
    <xf numFmtId="0" fontId="8" fillId="0" borderId="0" xfId="59" applyFont="1" applyAlignment="1" applyProtection="1">
      <alignment horizontal="center" vertical="center"/>
      <protection hidden="1"/>
    </xf>
    <xf numFmtId="0" fontId="0" fillId="0" borderId="22" xfId="59" applyFont="1" applyBorder="1" applyAlignment="1" applyProtection="1">
      <alignment/>
      <protection hidden="1"/>
    </xf>
    <xf numFmtId="1" fontId="8" fillId="0" borderId="0" xfId="59" applyNumberFormat="1" applyFont="1" applyBorder="1" applyAlignment="1" applyProtection="1">
      <alignment horizontal="center" vertical="center"/>
      <protection hidden="1"/>
    </xf>
    <xf numFmtId="0" fontId="8" fillId="0" borderId="0" xfId="59" applyFont="1" applyBorder="1" applyProtection="1">
      <alignment/>
      <protection hidden="1"/>
    </xf>
    <xf numFmtId="0" fontId="4" fillId="0" borderId="0" xfId="59" applyBorder="1" applyProtection="1">
      <alignment/>
      <protection hidden="1"/>
    </xf>
    <xf numFmtId="0" fontId="10" fillId="0" borderId="0" xfId="59" applyFont="1" applyBorder="1" applyAlignment="1" applyProtection="1">
      <alignment horizontal="left"/>
      <protection hidden="1"/>
    </xf>
    <xf numFmtId="0" fontId="12" fillId="0" borderId="0" xfId="59" applyFont="1" applyBorder="1" applyAlignment="1" applyProtection="1">
      <alignment horizontal="left" vertical="center"/>
      <protection hidden="1"/>
    </xf>
    <xf numFmtId="0" fontId="12" fillId="0" borderId="0" xfId="59" applyFont="1" applyBorder="1" applyAlignment="1" applyProtection="1">
      <alignment horizontal="right"/>
      <protection hidden="1"/>
    </xf>
    <xf numFmtId="0" fontId="12" fillId="0" borderId="0" xfId="59" applyFont="1" applyBorder="1" applyAlignment="1" applyProtection="1">
      <alignment vertical="center"/>
      <protection hidden="1"/>
    </xf>
    <xf numFmtId="0" fontId="4" fillId="0" borderId="20" xfId="59" applyBorder="1" applyAlignment="1" applyProtection="1">
      <alignment/>
      <protection hidden="1"/>
    </xf>
    <xf numFmtId="0" fontId="4" fillId="0" borderId="22" xfId="59" applyBorder="1" applyAlignment="1" applyProtection="1">
      <alignment/>
      <protection hidden="1"/>
    </xf>
    <xf numFmtId="0" fontId="4" fillId="0" borderId="0" xfId="59" applyBorder="1" applyAlignment="1" applyProtection="1">
      <alignment/>
      <protection hidden="1"/>
    </xf>
    <xf numFmtId="0" fontId="6" fillId="0" borderId="0" xfId="59" applyFont="1" applyBorder="1" applyAlignment="1" applyProtection="1">
      <alignment horizontal="left" vertical="center"/>
      <protection hidden="1"/>
    </xf>
    <xf numFmtId="0" fontId="6" fillId="0" borderId="0" xfId="59" applyFont="1" applyBorder="1" applyAlignment="1" applyProtection="1">
      <alignment horizontal="center" vertical="center"/>
      <protection hidden="1"/>
    </xf>
    <xf numFmtId="0" fontId="50" fillId="24" borderId="11" xfId="59" applyFont="1" applyFill="1" applyBorder="1" applyProtection="1">
      <alignment/>
      <protection hidden="1"/>
    </xf>
    <xf numFmtId="0" fontId="50" fillId="0" borderId="11" xfId="59" applyFont="1" applyFill="1" applyBorder="1" applyProtection="1">
      <alignment/>
      <protection hidden="1"/>
    </xf>
    <xf numFmtId="0" fontId="51" fillId="0" borderId="0" xfId="59" applyFont="1" applyFill="1" applyBorder="1" applyAlignment="1" applyProtection="1">
      <alignment horizontal="left" vertical="center"/>
      <protection hidden="1"/>
    </xf>
    <xf numFmtId="0" fontId="51" fillId="0" borderId="22" xfId="59" applyFont="1" applyFill="1" applyBorder="1" applyAlignment="1" applyProtection="1">
      <alignment horizontal="left" vertical="center"/>
      <protection hidden="1"/>
    </xf>
    <xf numFmtId="0" fontId="6" fillId="0" borderId="11" xfId="59" applyFont="1" applyBorder="1" applyAlignment="1" applyProtection="1">
      <alignment horizontal="left"/>
      <protection hidden="1"/>
    </xf>
    <xf numFmtId="0" fontId="7" fillId="0" borderId="11" xfId="59" applyFont="1" applyBorder="1" applyProtection="1">
      <alignment/>
      <protection hidden="1"/>
    </xf>
    <xf numFmtId="0" fontId="6" fillId="0" borderId="11" xfId="59" applyFont="1" applyBorder="1" applyAlignment="1" applyProtection="1">
      <alignment wrapText="1"/>
      <protection hidden="1"/>
    </xf>
    <xf numFmtId="0" fontId="0" fillId="0" borderId="22" xfId="59" applyFont="1" applyBorder="1" applyAlignment="1" applyProtection="1">
      <alignment horizontal="centerContinuous" vertical="center"/>
      <protection hidden="1"/>
    </xf>
    <xf numFmtId="0" fontId="6" fillId="25" borderId="0" xfId="59" applyFont="1" applyFill="1" applyAlignment="1" applyProtection="1">
      <alignment horizontal="left"/>
      <protection hidden="1"/>
    </xf>
    <xf numFmtId="0" fontId="12" fillId="0" borderId="23" xfId="59" applyFont="1" applyBorder="1" applyAlignment="1" applyProtection="1">
      <alignment horizontal="left" vertical="center"/>
      <protection hidden="1"/>
    </xf>
    <xf numFmtId="0" fontId="6" fillId="0" borderId="23" xfId="59" applyFont="1" applyBorder="1" applyAlignment="1" applyProtection="1">
      <alignment horizontal="left" vertical="center"/>
      <protection hidden="1"/>
    </xf>
    <xf numFmtId="0" fontId="6" fillId="0" borderId="23" xfId="59" applyFont="1" applyBorder="1" applyAlignment="1" applyProtection="1">
      <alignment horizontal="centerContinuous" vertical="center"/>
      <protection hidden="1"/>
    </xf>
    <xf numFmtId="0" fontId="0" fillId="0" borderId="23" xfId="59" applyFont="1" applyBorder="1" applyAlignment="1" applyProtection="1">
      <alignment horizontal="centerContinuous" vertical="center"/>
      <protection hidden="1"/>
    </xf>
    <xf numFmtId="0" fontId="0" fillId="0" borderId="24" xfId="59" applyFont="1" applyBorder="1" applyAlignment="1" applyProtection="1">
      <alignment horizontal="centerContinuous" vertical="center"/>
      <protection hidden="1"/>
    </xf>
    <xf numFmtId="0" fontId="12" fillId="0" borderId="0" xfId="59" applyFont="1" applyAlignment="1" applyProtection="1">
      <alignment vertical="top"/>
      <protection hidden="1"/>
    </xf>
    <xf numFmtId="0" fontId="4" fillId="0" borderId="20" xfId="59" applyBorder="1" applyProtection="1">
      <alignment/>
      <protection hidden="1"/>
    </xf>
    <xf numFmtId="0" fontId="4" fillId="0" borderId="0" xfId="59" applyFont="1" applyProtection="1">
      <alignment/>
      <protection hidden="1"/>
    </xf>
    <xf numFmtId="0" fontId="1" fillId="0" borderId="0" xfId="59" applyFont="1" applyAlignment="1" applyProtection="1">
      <alignment horizontal="center" vertical="center"/>
      <protection hidden="1"/>
    </xf>
    <xf numFmtId="0" fontId="1" fillId="0" borderId="0" xfId="59" applyFont="1" applyFill="1" applyAlignment="1" applyProtection="1">
      <alignment horizontal="center" vertical="center"/>
      <protection hidden="1"/>
    </xf>
    <xf numFmtId="0" fontId="1" fillId="0" borderId="0" xfId="59" applyFont="1" applyBorder="1" applyAlignment="1" applyProtection="1">
      <alignment horizontal="center" vertical="center"/>
      <protection hidden="1"/>
    </xf>
    <xf numFmtId="0" fontId="0" fillId="26" borderId="10" xfId="0" applyFill="1" applyBorder="1" applyAlignment="1" applyProtection="1">
      <alignment vertical="center" wrapText="1"/>
      <protection hidden="1"/>
    </xf>
    <xf numFmtId="0" fontId="0" fillId="0" borderId="0" xfId="0" applyAlignment="1" quotePrefix="1">
      <alignment/>
    </xf>
    <xf numFmtId="0" fontId="1" fillId="0" borderId="23" xfId="59" applyFont="1" applyBorder="1" applyAlignment="1" applyProtection="1">
      <alignment horizontal="left" vertical="top"/>
      <protection hidden="1"/>
    </xf>
    <xf numFmtId="0" fontId="8" fillId="0" borderId="0" xfId="59" applyFont="1" applyBorder="1" applyAlignment="1" applyProtection="1">
      <alignment horizontal="center" vertical="center"/>
      <protection hidden="1"/>
    </xf>
    <xf numFmtId="0" fontId="4" fillId="0" borderId="0" xfId="61" applyProtection="1">
      <alignment/>
      <protection hidden="1"/>
    </xf>
    <xf numFmtId="0" fontId="50" fillId="24" borderId="11" xfId="61" applyFont="1" applyFill="1" applyBorder="1" applyAlignment="1" applyProtection="1">
      <alignment vertical="center"/>
      <protection hidden="1"/>
    </xf>
    <xf numFmtId="0" fontId="4" fillId="0" borderId="11" xfId="61" applyBorder="1" applyProtection="1">
      <alignment/>
      <protection hidden="1"/>
    </xf>
    <xf numFmtId="0" fontId="4" fillId="0" borderId="0" xfId="61" applyBorder="1" applyProtection="1">
      <alignment/>
      <protection hidden="1"/>
    </xf>
    <xf numFmtId="0" fontId="11" fillId="0" borderId="0" xfId="61" applyFont="1" applyBorder="1" applyProtection="1">
      <alignment/>
      <protection hidden="1"/>
    </xf>
    <xf numFmtId="0" fontId="7" fillId="0" borderId="0" xfId="61" applyFont="1" applyBorder="1" applyAlignment="1" applyProtection="1">
      <alignment horizontal="centerContinuous" wrapText="1"/>
      <protection hidden="1"/>
    </xf>
    <xf numFmtId="0" fontId="7" fillId="0" borderId="0" xfId="61" applyFont="1" applyBorder="1" applyAlignment="1" applyProtection="1">
      <alignment horizontal="left" vertical="center"/>
      <protection hidden="1"/>
    </xf>
    <xf numFmtId="0" fontId="4" fillId="0" borderId="0" xfId="61" applyAlignment="1" applyProtection="1">
      <alignment horizontal="centerContinuous"/>
      <protection hidden="1"/>
    </xf>
    <xf numFmtId="0" fontId="8" fillId="0" borderId="0" xfId="61" applyFont="1" applyAlignment="1" applyProtection="1">
      <alignment horizontal="centerContinuous"/>
      <protection hidden="1"/>
    </xf>
    <xf numFmtId="0" fontId="4" fillId="0" borderId="22" xfId="61" applyBorder="1" applyProtection="1">
      <alignment/>
      <protection hidden="1"/>
    </xf>
    <xf numFmtId="0" fontId="13" fillId="0" borderId="0" xfId="61" applyFont="1" applyBorder="1" applyProtection="1">
      <alignment/>
      <protection hidden="1"/>
    </xf>
    <xf numFmtId="0" fontId="7" fillId="0" borderId="0" xfId="61" applyFont="1" applyAlignment="1" applyProtection="1">
      <alignment horizontal="centerContinuous" wrapText="1"/>
      <protection hidden="1"/>
    </xf>
    <xf numFmtId="0" fontId="7" fillId="0" borderId="0" xfId="61" applyFont="1" applyBorder="1" applyProtection="1">
      <alignment/>
      <protection hidden="1"/>
    </xf>
    <xf numFmtId="0" fontId="7" fillId="0" borderId="25" xfId="61" applyFont="1" applyBorder="1" applyAlignment="1" applyProtection="1">
      <alignment horizontal="centerContinuous" vertical="center" wrapText="1"/>
      <protection hidden="1"/>
    </xf>
    <xf numFmtId="0" fontId="4" fillId="0" borderId="22" xfId="61" applyBorder="1" applyAlignment="1" applyProtection="1">
      <alignment horizontal="centerContinuous"/>
      <protection hidden="1"/>
    </xf>
    <xf numFmtId="0" fontId="8" fillId="0" borderId="0" xfId="61" applyFont="1" applyAlignment="1" applyProtection="1">
      <alignment horizontal="centerContinuous" vertical="center"/>
      <protection hidden="1"/>
    </xf>
    <xf numFmtId="0" fontId="7" fillId="0" borderId="0" xfId="61" applyFont="1" applyAlignment="1" applyProtection="1">
      <alignment horizontal="centerContinuous" vertical="center" wrapText="1"/>
      <protection hidden="1"/>
    </xf>
    <xf numFmtId="0" fontId="7" fillId="0" borderId="0" xfId="61" applyFont="1" applyBorder="1" applyAlignment="1" applyProtection="1">
      <alignment horizontal="centerContinuous"/>
      <protection hidden="1"/>
    </xf>
    <xf numFmtId="0" fontId="7" fillId="0" borderId="0" xfId="61" applyFont="1" applyAlignment="1" applyProtection="1">
      <alignment horizontal="centerContinuous"/>
      <protection hidden="1"/>
    </xf>
    <xf numFmtId="0" fontId="7" fillId="0" borderId="22" xfId="61" applyFont="1" applyBorder="1" applyAlignment="1" applyProtection="1">
      <alignment horizontal="centerContinuous"/>
      <protection hidden="1"/>
    </xf>
    <xf numFmtId="0" fontId="6" fillId="0" borderId="0" xfId="0" applyFont="1" applyAlignment="1" applyProtection="1">
      <alignment horizontal="centerContinuous"/>
      <protection hidden="1"/>
    </xf>
    <xf numFmtId="1" fontId="0" fillId="0" borderId="26" xfId="61" applyNumberFormat="1" applyFont="1" applyBorder="1" applyAlignment="1" applyProtection="1">
      <alignment horizontal="center" vertical="center"/>
      <protection hidden="1"/>
    </xf>
    <xf numFmtId="0" fontId="4" fillId="0" borderId="20" xfId="61" applyBorder="1" applyProtection="1">
      <alignment/>
      <protection hidden="1"/>
    </xf>
    <xf numFmtId="0" fontId="4" fillId="0" borderId="27" xfId="61" applyBorder="1" applyProtection="1">
      <alignment/>
      <protection hidden="1"/>
    </xf>
    <xf numFmtId="0" fontId="4" fillId="0" borderId="28" xfId="61" applyBorder="1" applyProtection="1">
      <alignment/>
      <protection hidden="1"/>
    </xf>
    <xf numFmtId="0" fontId="4" fillId="0" borderId="23" xfId="61" applyBorder="1" applyProtection="1">
      <alignment/>
      <protection hidden="1"/>
    </xf>
    <xf numFmtId="0" fontId="4" fillId="0" borderId="29" xfId="61" applyBorder="1" applyProtection="1">
      <alignment/>
      <protection hidden="1"/>
    </xf>
    <xf numFmtId="0" fontId="4" fillId="0" borderId="24" xfId="61" applyBorder="1" applyProtection="1">
      <alignment/>
      <protection hidden="1"/>
    </xf>
    <xf numFmtId="0" fontId="7" fillId="0" borderId="20" xfId="61" applyFont="1" applyBorder="1" applyAlignment="1" applyProtection="1">
      <alignment horizontal="centerContinuous" wrapText="1"/>
      <protection hidden="1"/>
    </xf>
    <xf numFmtId="0" fontId="50" fillId="24" borderId="11" xfId="61" applyFont="1" applyFill="1" applyBorder="1" applyProtection="1">
      <alignment/>
      <protection hidden="1"/>
    </xf>
    <xf numFmtId="0" fontId="7" fillId="0" borderId="20" xfId="61" applyFont="1" applyBorder="1" applyProtection="1">
      <alignment/>
      <protection hidden="1"/>
    </xf>
    <xf numFmtId="0" fontId="7" fillId="0" borderId="20" xfId="61" applyFont="1" applyBorder="1" applyAlignment="1" applyProtection="1">
      <alignment horizontal="centerContinuous"/>
      <protection hidden="1"/>
    </xf>
    <xf numFmtId="0" fontId="7" fillId="0" borderId="27" xfId="61" applyFont="1" applyBorder="1" applyAlignment="1" applyProtection="1">
      <alignment horizontal="centerContinuous"/>
      <protection hidden="1"/>
    </xf>
    <xf numFmtId="0" fontId="7" fillId="0" borderId="28" xfId="61" applyFont="1" applyBorder="1" applyAlignment="1" applyProtection="1">
      <alignment horizontal="centerContinuous"/>
      <protection hidden="1"/>
    </xf>
    <xf numFmtId="1" fontId="7" fillId="0" borderId="28" xfId="61" applyNumberFormat="1" applyFont="1" applyBorder="1" applyAlignment="1" applyProtection="1">
      <alignment horizontal="right"/>
      <protection hidden="1"/>
    </xf>
    <xf numFmtId="0" fontId="4" fillId="0" borderId="21" xfId="61" applyBorder="1" applyProtection="1">
      <alignment/>
      <protection hidden="1"/>
    </xf>
    <xf numFmtId="0" fontId="4" fillId="0" borderId="25" xfId="61" applyBorder="1" applyProtection="1">
      <alignment/>
      <protection hidden="1"/>
    </xf>
    <xf numFmtId="0" fontId="1" fillId="0" borderId="14" xfId="61" applyFont="1" applyBorder="1" applyAlignment="1" applyProtection="1">
      <alignment horizontal="center" vertical="center"/>
      <protection hidden="1"/>
    </xf>
    <xf numFmtId="0" fontId="4" fillId="0" borderId="0" xfId="61" applyBorder="1" applyAlignment="1" applyProtection="1">
      <alignment horizontal="center"/>
      <protection hidden="1"/>
    </xf>
    <xf numFmtId="0" fontId="4" fillId="0" borderId="0" xfId="61" applyBorder="1" applyAlignment="1" applyProtection="1">
      <alignment horizontal="left"/>
      <protection hidden="1"/>
    </xf>
    <xf numFmtId="0" fontId="4" fillId="0" borderId="23" xfId="61" applyBorder="1" applyAlignment="1" applyProtection="1">
      <alignment horizontal="left"/>
      <protection hidden="1"/>
    </xf>
    <xf numFmtId="0" fontId="4" fillId="0" borderId="23" xfId="61" applyBorder="1" applyAlignment="1" applyProtection="1">
      <alignment horizontal="center"/>
      <protection hidden="1"/>
    </xf>
    <xf numFmtId="0" fontId="0" fillId="0" borderId="0" xfId="61" applyFont="1" applyBorder="1" applyAlignment="1" applyProtection="1">
      <alignment vertical="center"/>
      <protection hidden="1"/>
    </xf>
    <xf numFmtId="0" fontId="4" fillId="0" borderId="0" xfId="61" applyBorder="1" applyAlignment="1" applyProtection="1">
      <alignment horizontal="center" vertical="center"/>
      <protection hidden="1"/>
    </xf>
    <xf numFmtId="1" fontId="4" fillId="0" borderId="0" xfId="61" applyNumberFormat="1" applyBorder="1" applyAlignment="1" applyProtection="1">
      <alignment horizontal="left" vertical="center"/>
      <protection hidden="1"/>
    </xf>
    <xf numFmtId="1" fontId="7" fillId="0" borderId="0" xfId="61" applyNumberFormat="1" applyFont="1" applyBorder="1" applyAlignment="1" applyProtection="1">
      <alignment horizontal="left" vertical="center" wrapText="1"/>
      <protection hidden="1"/>
    </xf>
    <xf numFmtId="0" fontId="0" fillId="0" borderId="20" xfId="0" applyBorder="1" applyAlignment="1" applyProtection="1">
      <alignment/>
      <protection hidden="1"/>
    </xf>
    <xf numFmtId="0" fontId="8" fillId="0" borderId="0" xfId="60" applyFont="1" applyBorder="1" applyAlignment="1" applyProtection="1">
      <alignment vertical="center"/>
      <protection hidden="1"/>
    </xf>
    <xf numFmtId="0" fontId="1" fillId="0" borderId="21" xfId="61" applyFont="1" applyBorder="1" applyAlignment="1" applyProtection="1">
      <alignment horizontal="center" vertical="center"/>
      <protection hidden="1"/>
    </xf>
    <xf numFmtId="0" fontId="4" fillId="0" borderId="30" xfId="61" applyBorder="1" applyProtection="1">
      <alignment/>
      <protection hidden="1"/>
    </xf>
    <xf numFmtId="0" fontId="4" fillId="0" borderId="31" xfId="61" applyBorder="1" applyProtection="1">
      <alignment/>
      <protection hidden="1"/>
    </xf>
    <xf numFmtId="0" fontId="4" fillId="0" borderId="32" xfId="61" applyBorder="1" applyProtection="1">
      <alignment/>
      <protection hidden="1"/>
    </xf>
    <xf numFmtId="0" fontId="6" fillId="0" borderId="23" xfId="61" applyFont="1" applyBorder="1" applyProtection="1">
      <alignment/>
      <protection hidden="1"/>
    </xf>
    <xf numFmtId="0" fontId="6" fillId="0" borderId="18" xfId="61" applyFont="1" applyBorder="1" applyProtection="1">
      <alignment/>
      <protection hidden="1"/>
    </xf>
    <xf numFmtId="0" fontId="6" fillId="0" borderId="0" xfId="61" applyFont="1" applyBorder="1" applyProtection="1">
      <alignment/>
      <protection hidden="1"/>
    </xf>
    <xf numFmtId="0" fontId="7" fillId="0" borderId="0" xfId="61" applyFont="1" applyBorder="1" applyAlignment="1" applyProtection="1">
      <alignment horizontal="left"/>
      <protection hidden="1"/>
    </xf>
    <xf numFmtId="0" fontId="0" fillId="0" borderId="0" xfId="61" applyFont="1" applyBorder="1" applyProtection="1">
      <alignment/>
      <protection hidden="1"/>
    </xf>
    <xf numFmtId="0" fontId="9" fillId="0" borderId="0" xfId="61" applyFont="1" applyBorder="1" applyProtection="1">
      <alignment/>
      <protection hidden="1"/>
    </xf>
    <xf numFmtId="0" fontId="8" fillId="0" borderId="0" xfId="61" applyFont="1" applyBorder="1" applyProtection="1">
      <alignment/>
      <protection hidden="1"/>
    </xf>
    <xf numFmtId="0" fontId="4" fillId="0" borderId="0" xfId="61" applyFont="1" applyBorder="1" applyProtection="1">
      <alignment/>
      <protection hidden="1"/>
    </xf>
    <xf numFmtId="0" fontId="4" fillId="0" borderId="0" xfId="60" applyBorder="1" applyAlignment="1" applyProtection="1">
      <alignment horizontal="centerContinuous"/>
      <protection hidden="1"/>
    </xf>
    <xf numFmtId="0" fontId="8" fillId="0" borderId="0" xfId="60" applyFont="1" applyBorder="1" applyAlignment="1" applyProtection="1">
      <alignment horizontal="centerContinuous" vertical="center"/>
      <protection hidden="1"/>
    </xf>
    <xf numFmtId="0" fontId="4" fillId="0" borderId="0" xfId="60" applyBorder="1" applyAlignment="1" applyProtection="1">
      <alignment horizontal="centerContinuous" vertical="center"/>
      <protection hidden="1"/>
    </xf>
    <xf numFmtId="0" fontId="7" fillId="0" borderId="0" xfId="60" applyFont="1" applyBorder="1" applyAlignment="1" applyProtection="1">
      <alignment horizontal="centerContinuous" vertical="center"/>
      <protection hidden="1"/>
    </xf>
    <xf numFmtId="0" fontId="7" fillId="0" borderId="0" xfId="60" applyFont="1" applyBorder="1" applyAlignment="1" applyProtection="1">
      <alignment vertical="center"/>
      <protection hidden="1"/>
    </xf>
    <xf numFmtId="2" fontId="8" fillId="0" borderId="0" xfId="60" applyNumberFormat="1" applyFont="1" applyBorder="1" applyAlignment="1" applyProtection="1">
      <alignment horizontal="centerContinuous" vertical="center"/>
      <protection hidden="1"/>
    </xf>
    <xf numFmtId="2" fontId="7" fillId="0" borderId="0" xfId="60" applyNumberFormat="1" applyFont="1" applyBorder="1" applyAlignment="1" applyProtection="1">
      <alignment horizontal="centerContinuous" vertical="center"/>
      <protection hidden="1"/>
    </xf>
    <xf numFmtId="1" fontId="4" fillId="0" borderId="0" xfId="60" applyNumberFormat="1" applyBorder="1" applyAlignment="1" applyProtection="1">
      <alignment horizontal="centerContinuous" vertical="center"/>
      <protection hidden="1"/>
    </xf>
    <xf numFmtId="0" fontId="4" fillId="0" borderId="0" xfId="60" applyBorder="1" applyAlignment="1" applyProtection="1">
      <alignment vertical="center"/>
      <protection hidden="1"/>
    </xf>
    <xf numFmtId="0" fontId="4" fillId="0" borderId="0" xfId="60" applyProtection="1">
      <alignment/>
      <protection hidden="1"/>
    </xf>
    <xf numFmtId="0" fontId="8" fillId="0" borderId="0" xfId="60" applyFont="1" applyAlignment="1" applyProtection="1">
      <alignment horizontal="centerContinuous" vertical="center"/>
      <protection hidden="1"/>
    </xf>
    <xf numFmtId="1" fontId="4" fillId="0" borderId="0" xfId="60" applyNumberFormat="1" applyBorder="1" applyAlignment="1" applyProtection="1">
      <alignment vertical="top"/>
      <protection hidden="1"/>
    </xf>
    <xf numFmtId="0" fontId="4" fillId="0" borderId="0" xfId="60" applyBorder="1" applyAlignment="1" applyProtection="1">
      <alignment vertical="top"/>
      <protection hidden="1"/>
    </xf>
    <xf numFmtId="0" fontId="50" fillId="24" borderId="11" xfId="60" applyFont="1" applyFill="1" applyBorder="1" applyProtection="1">
      <alignment/>
      <protection hidden="1"/>
    </xf>
    <xf numFmtId="0" fontId="4" fillId="0" borderId="0" xfId="60" applyAlignment="1" applyProtection="1">
      <alignment vertical="center"/>
      <protection hidden="1"/>
    </xf>
    <xf numFmtId="2" fontId="4" fillId="0" borderId="0" xfId="60" applyNumberFormat="1" applyAlignment="1" applyProtection="1">
      <alignment horizontal="centerContinuous" vertical="center"/>
      <protection hidden="1"/>
    </xf>
    <xf numFmtId="1" fontId="4" fillId="0" borderId="0" xfId="60" applyNumberFormat="1" applyAlignment="1" applyProtection="1">
      <alignment vertical="center"/>
      <protection hidden="1"/>
    </xf>
    <xf numFmtId="0" fontId="4" fillId="0" borderId="11" xfId="60" applyBorder="1" applyProtection="1">
      <alignment/>
      <protection hidden="1"/>
    </xf>
    <xf numFmtId="0" fontId="4" fillId="0" borderId="0" xfId="60" applyFont="1" applyBorder="1" applyAlignment="1" applyProtection="1">
      <alignment vertical="center"/>
      <protection hidden="1"/>
    </xf>
    <xf numFmtId="0" fontId="8" fillId="0" borderId="0" xfId="60" applyFont="1" applyAlignment="1" applyProtection="1">
      <alignment vertical="center"/>
      <protection hidden="1"/>
    </xf>
    <xf numFmtId="1" fontId="8" fillId="0" borderId="0" xfId="60" applyNumberFormat="1" applyFont="1" applyAlignment="1" applyProtection="1">
      <alignment vertical="center"/>
      <protection hidden="1"/>
    </xf>
    <xf numFmtId="171" fontId="4" fillId="0" borderId="0" xfId="60" applyNumberFormat="1" applyAlignment="1" applyProtection="1">
      <alignment vertical="center"/>
      <protection hidden="1"/>
    </xf>
    <xf numFmtId="0" fontId="4" fillId="0" borderId="22" xfId="60" applyBorder="1" applyAlignment="1" applyProtection="1">
      <alignment vertical="center"/>
      <protection hidden="1"/>
    </xf>
    <xf numFmtId="1" fontId="23" fillId="20" borderId="33" xfId="60" applyNumberFormat="1" applyFont="1" applyFill="1" applyBorder="1" applyAlignment="1" applyProtection="1">
      <alignment horizontal="center" vertical="center"/>
      <protection hidden="1"/>
    </xf>
    <xf numFmtId="1" fontId="21" fillId="0" borderId="0" xfId="60" applyNumberFormat="1" applyFont="1" applyAlignment="1" applyProtection="1">
      <alignment vertical="center"/>
      <protection hidden="1"/>
    </xf>
    <xf numFmtId="0" fontId="7" fillId="0" borderId="0" xfId="60" applyFont="1" applyBorder="1" applyAlignment="1" applyProtection="1">
      <alignment horizontal="right" vertical="center"/>
      <protection hidden="1"/>
    </xf>
    <xf numFmtId="0" fontId="1" fillId="0" borderId="11" xfId="60" applyFont="1" applyBorder="1" applyProtection="1">
      <alignment/>
      <protection hidden="1"/>
    </xf>
    <xf numFmtId="0" fontId="1" fillId="0" borderId="0" xfId="60" applyFont="1" applyBorder="1" applyAlignment="1" applyProtection="1">
      <alignment vertical="center"/>
      <protection hidden="1"/>
    </xf>
    <xf numFmtId="16" fontId="1" fillId="0" borderId="0" xfId="60" applyNumberFormat="1" applyFont="1" applyBorder="1" applyAlignment="1" applyProtection="1">
      <alignment vertical="center"/>
      <protection hidden="1"/>
    </xf>
    <xf numFmtId="0" fontId="0" fillId="0" borderId="10" xfId="60" applyFont="1" applyBorder="1" applyAlignment="1" applyProtection="1">
      <alignment horizontal="center" vertical="center"/>
      <protection hidden="1"/>
    </xf>
    <xf numFmtId="0" fontId="0" fillId="0" borderId="11" xfId="60" applyFont="1" applyBorder="1" applyAlignment="1" applyProtection="1">
      <alignment horizontal="center" vertical="center"/>
      <protection hidden="1"/>
    </xf>
    <xf numFmtId="0" fontId="1" fillId="0" borderId="0" xfId="60" applyFont="1" applyProtection="1">
      <alignment/>
      <protection hidden="1"/>
    </xf>
    <xf numFmtId="0" fontId="1" fillId="0" borderId="0" xfId="60" applyFont="1" applyAlignment="1" applyProtection="1">
      <alignment vertical="center"/>
      <protection hidden="1"/>
    </xf>
    <xf numFmtId="0" fontId="9" fillId="0" borderId="0" xfId="60" applyFont="1" applyBorder="1" applyAlignment="1" applyProtection="1">
      <alignment vertical="center"/>
      <protection hidden="1"/>
    </xf>
    <xf numFmtId="0" fontId="0" fillId="0" borderId="22" xfId="0" applyBorder="1" applyAlignment="1" applyProtection="1">
      <alignment/>
      <protection hidden="1"/>
    </xf>
    <xf numFmtId="0" fontId="1" fillId="10" borderId="34" xfId="60" applyFont="1" applyFill="1" applyBorder="1" applyAlignment="1" applyProtection="1">
      <alignment horizontal="centerContinuous" vertical="center"/>
      <protection hidden="1"/>
    </xf>
    <xf numFmtId="0" fontId="1" fillId="10" borderId="35" xfId="60" applyFont="1" applyFill="1" applyBorder="1" applyAlignment="1" applyProtection="1">
      <alignment horizontal="centerContinuous" vertical="center"/>
      <protection hidden="1"/>
    </xf>
    <xf numFmtId="0" fontId="1" fillId="20" borderId="34" xfId="60" applyFont="1" applyFill="1" applyBorder="1" applyAlignment="1" applyProtection="1">
      <alignment horizontal="centerContinuous" vertical="center"/>
      <protection hidden="1"/>
    </xf>
    <xf numFmtId="0" fontId="1" fillId="20" borderId="35" xfId="60" applyFont="1" applyFill="1" applyBorder="1" applyAlignment="1" applyProtection="1">
      <alignment horizontal="centerContinuous" vertical="center"/>
      <protection hidden="1"/>
    </xf>
    <xf numFmtId="2" fontId="14" fillId="20" borderId="34" xfId="60" applyNumberFormat="1" applyFont="1" applyFill="1" applyBorder="1" applyAlignment="1" applyProtection="1">
      <alignment horizontal="centerContinuous" vertical="center"/>
      <protection hidden="1"/>
    </xf>
    <xf numFmtId="2" fontId="14" fillId="20" borderId="35" xfId="60" applyNumberFormat="1" applyFont="1" applyFill="1" applyBorder="1" applyAlignment="1" applyProtection="1">
      <alignment horizontal="centerContinuous" vertical="center"/>
      <protection hidden="1"/>
    </xf>
    <xf numFmtId="0" fontId="14" fillId="20" borderId="33" xfId="0" applyFont="1" applyFill="1" applyBorder="1" applyAlignment="1" applyProtection="1">
      <alignment horizontal="center" vertical="center"/>
      <protection hidden="1"/>
    </xf>
    <xf numFmtId="171" fontId="0" fillId="0" borderId="0" xfId="0" applyNumberFormat="1" applyAlignment="1" applyProtection="1">
      <alignment/>
      <protection hidden="1"/>
    </xf>
    <xf numFmtId="2" fontId="1" fillId="0" borderId="0" xfId="0" applyNumberFormat="1" applyFont="1" applyAlignment="1" applyProtection="1">
      <alignment horizontal="centerContinuous"/>
      <protection hidden="1"/>
    </xf>
    <xf numFmtId="0" fontId="22" fillId="0" borderId="0" xfId="0" applyFont="1" applyAlignment="1" applyProtection="1">
      <alignment/>
      <protection hidden="1"/>
    </xf>
    <xf numFmtId="0" fontId="22" fillId="0" borderId="11" xfId="60" applyFont="1" applyFill="1" applyBorder="1" applyAlignment="1" applyProtection="1">
      <alignment horizontal="center" vertical="center"/>
      <protection hidden="1"/>
    </xf>
    <xf numFmtId="0" fontId="0" fillId="0" borderId="11" xfId="60" applyFont="1" applyFill="1" applyBorder="1" applyAlignment="1" applyProtection="1">
      <alignment horizontal="center" vertical="center"/>
      <protection hidden="1"/>
    </xf>
    <xf numFmtId="0" fontId="4" fillId="0" borderId="0" xfId="60" applyBorder="1" applyProtection="1">
      <alignment/>
      <protection hidden="1"/>
    </xf>
    <xf numFmtId="0" fontId="0" fillId="0" borderId="0" xfId="60" applyFont="1" applyBorder="1" applyAlignment="1" applyProtection="1">
      <alignment horizontal="center" vertical="center"/>
      <protection hidden="1"/>
    </xf>
    <xf numFmtId="0" fontId="0" fillId="0" borderId="0" xfId="0" applyAlignment="1" applyProtection="1">
      <alignment horizontal="center"/>
      <protection hidden="1"/>
    </xf>
    <xf numFmtId="1" fontId="1" fillId="0" borderId="0" xfId="0" applyNumberFormat="1" applyFont="1" applyBorder="1" applyAlignment="1" applyProtection="1">
      <alignment horizontal="center" vertical="center"/>
      <protection hidden="1"/>
    </xf>
    <xf numFmtId="0" fontId="50" fillId="24" borderId="19" xfId="60" applyFont="1" applyFill="1" applyBorder="1" applyProtection="1">
      <alignment/>
      <protection hidden="1"/>
    </xf>
    <xf numFmtId="2" fontId="8" fillId="0" borderId="0" xfId="60" applyNumberFormat="1" applyFont="1" applyAlignment="1" applyProtection="1">
      <alignment horizontal="centerContinuous" vertical="center"/>
      <protection hidden="1"/>
    </xf>
    <xf numFmtId="0" fontId="24" fillId="0" borderId="0" xfId="0" applyFont="1" applyAlignment="1" applyProtection="1">
      <alignment horizontal="center"/>
      <protection hidden="1"/>
    </xf>
    <xf numFmtId="0" fontId="4" fillId="0" borderId="0" xfId="60" applyBorder="1" applyAlignment="1" applyProtection="1">
      <alignment horizontal="center" vertical="center"/>
      <protection hidden="1"/>
    </xf>
    <xf numFmtId="171" fontId="4" fillId="0" borderId="0" xfId="60" applyNumberFormat="1" applyBorder="1" applyAlignment="1" applyProtection="1">
      <alignment horizontal="center" vertical="center"/>
      <protection hidden="1"/>
    </xf>
    <xf numFmtId="0" fontId="4" fillId="0" borderId="22" xfId="60" applyBorder="1" applyAlignment="1" applyProtection="1">
      <alignment horizontal="center" vertical="center"/>
      <protection hidden="1"/>
    </xf>
    <xf numFmtId="171" fontId="8" fillId="0" borderId="0" xfId="60" applyNumberFormat="1" applyFont="1" applyAlignment="1" applyProtection="1">
      <alignment vertical="center"/>
      <protection hidden="1"/>
    </xf>
    <xf numFmtId="0" fontId="8" fillId="0" borderId="22" xfId="60" applyFont="1" applyBorder="1" applyAlignment="1" applyProtection="1">
      <alignment vertical="center"/>
      <protection hidden="1"/>
    </xf>
    <xf numFmtId="0" fontId="4" fillId="0" borderId="0" xfId="60" applyAlignment="1" applyProtection="1">
      <alignment horizontal="center" vertical="center"/>
      <protection hidden="1"/>
    </xf>
    <xf numFmtId="0" fontId="8" fillId="0" borderId="0" xfId="60" applyFont="1" applyAlignment="1" applyProtection="1">
      <alignment horizontal="center" vertical="center"/>
      <protection hidden="1"/>
    </xf>
    <xf numFmtId="1" fontId="8" fillId="0" borderId="0" xfId="60" applyNumberFormat="1" applyFont="1" applyAlignment="1" applyProtection="1">
      <alignment horizontal="center" vertical="center"/>
      <protection hidden="1"/>
    </xf>
    <xf numFmtId="0" fontId="10" fillId="0" borderId="0" xfId="60" applyFont="1" applyAlignment="1" applyProtection="1">
      <alignment vertical="center"/>
      <protection hidden="1"/>
    </xf>
    <xf numFmtId="0" fontId="6" fillId="0" borderId="0" xfId="60" applyFont="1" applyAlignment="1" applyProtection="1">
      <alignment vertical="center"/>
      <protection hidden="1"/>
    </xf>
    <xf numFmtId="0" fontId="10" fillId="0" borderId="0" xfId="60" applyFont="1" applyAlignment="1" applyProtection="1">
      <alignment vertical="center"/>
      <protection hidden="1"/>
    </xf>
    <xf numFmtId="171" fontId="6" fillId="0" borderId="0" xfId="60" applyNumberFormat="1" applyFont="1" applyAlignment="1" applyProtection="1">
      <alignment vertical="center"/>
      <protection hidden="1"/>
    </xf>
    <xf numFmtId="0" fontId="6" fillId="0" borderId="22" xfId="60" applyFont="1" applyBorder="1" applyAlignment="1" applyProtection="1">
      <alignment vertical="center"/>
      <protection hidden="1"/>
    </xf>
    <xf numFmtId="1" fontId="6" fillId="0" borderId="0" xfId="60" applyNumberFormat="1" applyFont="1" applyAlignment="1" applyProtection="1">
      <alignment vertical="center"/>
      <protection hidden="1"/>
    </xf>
    <xf numFmtId="2" fontId="9" fillId="0" borderId="0" xfId="60" applyNumberFormat="1" applyFont="1" applyBorder="1" applyAlignment="1" applyProtection="1">
      <alignment horizontal="centerContinuous" vertical="center"/>
      <protection hidden="1"/>
    </xf>
    <xf numFmtId="2" fontId="8" fillId="0" borderId="0" xfId="60" applyNumberFormat="1" applyFont="1" applyAlignment="1" applyProtection="1">
      <alignment horizontal="centerContinuous"/>
      <protection hidden="1"/>
    </xf>
    <xf numFmtId="49" fontId="7" fillId="0" borderId="0" xfId="60" applyNumberFormat="1" applyFont="1" applyBorder="1" applyAlignment="1" applyProtection="1" quotePrefix="1">
      <alignment vertical="center"/>
      <protection hidden="1"/>
    </xf>
    <xf numFmtId="49" fontId="7" fillId="0" borderId="0" xfId="60" applyNumberFormat="1" applyFont="1" applyBorder="1" applyAlignment="1" applyProtection="1">
      <alignment vertical="center"/>
      <protection hidden="1"/>
    </xf>
    <xf numFmtId="49" fontId="7" fillId="0" borderId="0" xfId="60" applyNumberFormat="1" applyFont="1" applyAlignment="1" applyProtection="1">
      <alignment horizontal="right" vertical="center"/>
      <protection hidden="1"/>
    </xf>
    <xf numFmtId="49" fontId="7" fillId="0" borderId="0" xfId="60" applyNumberFormat="1" applyFont="1" applyAlignment="1" applyProtection="1" quotePrefix="1">
      <alignment vertical="center"/>
      <protection hidden="1"/>
    </xf>
    <xf numFmtId="49" fontId="7" fillId="0" borderId="0" xfId="60" applyNumberFormat="1" applyFont="1" applyAlignment="1" applyProtection="1">
      <alignment vertical="center"/>
      <protection hidden="1"/>
    </xf>
    <xf numFmtId="0" fontId="7" fillId="0" borderId="0" xfId="60" applyFont="1" applyAlignment="1" applyProtection="1">
      <alignment horizontal="right" vertical="center"/>
      <protection hidden="1"/>
    </xf>
    <xf numFmtId="0" fontId="7" fillId="0" borderId="22" xfId="60" applyFont="1" applyBorder="1" applyAlignment="1" applyProtection="1">
      <alignment vertical="center"/>
      <protection hidden="1"/>
    </xf>
    <xf numFmtId="0" fontId="7" fillId="0" borderId="0" xfId="60" applyFont="1" applyAlignment="1" applyProtection="1">
      <alignment vertical="center"/>
      <protection hidden="1"/>
    </xf>
    <xf numFmtId="0" fontId="4" fillId="0" borderId="0" xfId="60" applyAlignment="1" applyProtection="1">
      <alignment horizontal="centerContinuous" vertical="center"/>
      <protection hidden="1"/>
    </xf>
    <xf numFmtId="2" fontId="15" fillId="0" borderId="0" xfId="60" applyNumberFormat="1" applyFont="1" applyBorder="1" applyAlignment="1" applyProtection="1">
      <alignment horizontal="centerContinuous" vertical="center"/>
      <protection hidden="1"/>
    </xf>
    <xf numFmtId="0" fontId="0" fillId="0" borderId="0" xfId="60" applyFont="1" applyAlignment="1" applyProtection="1">
      <alignment horizontal="left" vertical="center"/>
      <protection hidden="1"/>
    </xf>
    <xf numFmtId="0" fontId="0" fillId="0" borderId="0" xfId="60" applyFont="1" applyAlignment="1" applyProtection="1">
      <alignment vertical="center"/>
      <protection hidden="1"/>
    </xf>
    <xf numFmtId="171" fontId="8" fillId="0" borderId="0" xfId="60" applyNumberFormat="1" applyFont="1" applyBorder="1" applyAlignment="1" applyProtection="1">
      <alignment horizontal="centerContinuous" vertical="center"/>
      <protection hidden="1"/>
    </xf>
    <xf numFmtId="0" fontId="9" fillId="0" borderId="0" xfId="60" applyFont="1" applyBorder="1" applyAlignment="1" applyProtection="1">
      <alignment horizontal="center" vertical="center"/>
      <protection hidden="1"/>
    </xf>
    <xf numFmtId="0" fontId="0" fillId="0" borderId="0" xfId="60" applyFont="1" applyAlignment="1" applyProtection="1">
      <alignment horizontal="center" vertical="center"/>
      <protection hidden="1"/>
    </xf>
    <xf numFmtId="0" fontId="0" fillId="0" borderId="0" xfId="60" applyFont="1" applyBorder="1" applyAlignment="1" applyProtection="1">
      <alignment vertical="center"/>
      <protection hidden="1"/>
    </xf>
    <xf numFmtId="171" fontId="1" fillId="0" borderId="0" xfId="60" applyNumberFormat="1" applyFont="1" applyBorder="1" applyAlignment="1" applyProtection="1">
      <alignment horizontal="centerContinuous" vertical="center"/>
      <protection hidden="1"/>
    </xf>
    <xf numFmtId="0" fontId="1" fillId="0" borderId="0" xfId="60" applyFont="1" applyBorder="1" applyAlignment="1" applyProtection="1">
      <alignment horizontal="centerContinuous" vertical="center"/>
      <protection hidden="1"/>
    </xf>
    <xf numFmtId="2" fontId="1" fillId="0" borderId="0" xfId="60" applyNumberFormat="1" applyFont="1" applyAlignment="1" applyProtection="1">
      <alignment horizontal="centerContinuous" vertical="center"/>
      <protection hidden="1"/>
    </xf>
    <xf numFmtId="0" fontId="0" fillId="0" borderId="0" xfId="60" applyFont="1" applyAlignment="1" applyProtection="1">
      <alignment horizontal="center" vertical="center"/>
      <protection hidden="1"/>
    </xf>
    <xf numFmtId="0" fontId="0" fillId="0" borderId="0" xfId="60" applyFont="1" applyBorder="1" applyAlignment="1" applyProtection="1">
      <alignment horizontal="center" vertical="center"/>
      <protection hidden="1"/>
    </xf>
    <xf numFmtId="0" fontId="0" fillId="0" borderId="11" xfId="60" applyFont="1" applyBorder="1" applyAlignment="1" applyProtection="1">
      <alignment horizontal="center" vertical="center"/>
      <protection hidden="1"/>
    </xf>
    <xf numFmtId="2" fontId="1" fillId="0" borderId="0" xfId="60" applyNumberFormat="1" applyFont="1" applyAlignment="1" applyProtection="1">
      <alignment vertical="center"/>
      <protection hidden="1"/>
    </xf>
    <xf numFmtId="0" fontId="0" fillId="0" borderId="0" xfId="60" applyFont="1" applyFill="1" applyAlignment="1" applyProtection="1">
      <alignment horizontal="center" vertical="center"/>
      <protection hidden="1"/>
    </xf>
    <xf numFmtId="0" fontId="0" fillId="0" borderId="0" xfId="60" applyFont="1" applyFill="1" applyBorder="1" applyAlignment="1" applyProtection="1">
      <alignment horizontal="center" vertical="center"/>
      <protection hidden="1"/>
    </xf>
    <xf numFmtId="0" fontId="0" fillId="0" borderId="11" xfId="60" applyFont="1" applyFill="1" applyBorder="1" applyAlignment="1" applyProtection="1">
      <alignment horizontal="center" vertical="center"/>
      <protection hidden="1"/>
    </xf>
    <xf numFmtId="0" fontId="1" fillId="0" borderId="0" xfId="60" applyFont="1" applyBorder="1" applyAlignment="1" applyProtection="1">
      <alignment horizontal="center" vertical="center"/>
      <protection hidden="1"/>
    </xf>
    <xf numFmtId="0" fontId="8" fillId="0" borderId="0" xfId="60" applyFont="1" applyBorder="1" applyAlignment="1" applyProtection="1">
      <alignment horizontal="center" vertical="center"/>
      <protection hidden="1"/>
    </xf>
    <xf numFmtId="0" fontId="7" fillId="0" borderId="0" xfId="60" applyFont="1" applyBorder="1" applyAlignment="1" applyProtection="1" quotePrefix="1">
      <alignment vertical="center"/>
      <protection hidden="1"/>
    </xf>
    <xf numFmtId="0" fontId="7" fillId="0" borderId="0" xfId="60" applyFont="1" applyAlignment="1" applyProtection="1" quotePrefix="1">
      <alignment vertical="center"/>
      <protection hidden="1"/>
    </xf>
    <xf numFmtId="0" fontId="0" fillId="0" borderId="11" xfId="60" applyFont="1" applyBorder="1" applyProtection="1">
      <alignment/>
      <protection hidden="1"/>
    </xf>
    <xf numFmtId="0" fontId="0" fillId="0" borderId="0" xfId="0" applyFont="1" applyAlignment="1" applyProtection="1">
      <alignment/>
      <protection hidden="1"/>
    </xf>
    <xf numFmtId="171" fontId="0" fillId="0" borderId="0" xfId="0" applyNumberFormat="1" applyFont="1" applyAlignment="1" applyProtection="1">
      <alignment/>
      <protection hidden="1"/>
    </xf>
    <xf numFmtId="0" fontId="0" fillId="0" borderId="22" xfId="0" applyFont="1" applyBorder="1" applyAlignment="1" applyProtection="1">
      <alignment/>
      <protection hidden="1"/>
    </xf>
    <xf numFmtId="0" fontId="0" fillId="0" borderId="0" xfId="60" applyFont="1" applyProtection="1">
      <alignment/>
      <protection hidden="1"/>
    </xf>
    <xf numFmtId="0" fontId="9" fillId="0" borderId="0" xfId="60" applyFont="1" applyBorder="1" applyAlignment="1" applyProtection="1">
      <alignment horizontal="left" vertical="center"/>
      <protection hidden="1"/>
    </xf>
    <xf numFmtId="171" fontId="4" fillId="0" borderId="0" xfId="60" applyNumberFormat="1" applyProtection="1">
      <alignment/>
      <protection hidden="1"/>
    </xf>
    <xf numFmtId="0" fontId="4" fillId="0" borderId="22" xfId="60" applyBorder="1" applyProtection="1">
      <alignment/>
      <protection hidden="1"/>
    </xf>
    <xf numFmtId="0" fontId="9" fillId="0" borderId="0" xfId="60" applyFont="1" applyBorder="1" applyAlignment="1" applyProtection="1">
      <alignment horizontal="right" vertical="top"/>
      <protection hidden="1"/>
    </xf>
    <xf numFmtId="1" fontId="4" fillId="0" borderId="0" xfId="60" applyNumberFormat="1" applyFont="1" applyAlignment="1" applyProtection="1">
      <alignment vertical="center"/>
      <protection hidden="1"/>
    </xf>
    <xf numFmtId="2" fontId="0" fillId="0" borderId="0" xfId="0" applyNumberFormat="1" applyAlignment="1" applyProtection="1">
      <alignment horizontal="centerContinuous"/>
      <protection hidden="1"/>
    </xf>
    <xf numFmtId="1" fontId="8" fillId="0" borderId="0" xfId="60" applyNumberFormat="1" applyFont="1" applyBorder="1" applyAlignment="1" applyProtection="1">
      <alignment horizontal="centerContinuous" vertical="center"/>
      <protection hidden="1"/>
    </xf>
    <xf numFmtId="0" fontId="4" fillId="0" borderId="36" xfId="60" applyBorder="1" applyProtection="1">
      <alignment/>
      <protection hidden="1"/>
    </xf>
    <xf numFmtId="0" fontId="4" fillId="0" borderId="37" xfId="60" applyBorder="1" applyProtection="1">
      <alignment/>
      <protection hidden="1"/>
    </xf>
    <xf numFmtId="1" fontId="4" fillId="0" borderId="37" xfId="60" applyNumberFormat="1" applyFont="1" applyBorder="1" applyAlignment="1" applyProtection="1">
      <alignment vertical="center"/>
      <protection hidden="1"/>
    </xf>
    <xf numFmtId="0" fontId="0" fillId="0" borderId="37" xfId="0" applyBorder="1" applyAlignment="1" applyProtection="1">
      <alignment/>
      <protection hidden="1"/>
    </xf>
    <xf numFmtId="1" fontId="8" fillId="0" borderId="37" xfId="60" applyNumberFormat="1" applyFont="1" applyBorder="1" applyAlignment="1" applyProtection="1">
      <alignment vertical="center"/>
      <protection hidden="1"/>
    </xf>
    <xf numFmtId="1" fontId="8" fillId="0" borderId="37" xfId="60" applyNumberFormat="1" applyFont="1" applyBorder="1" applyAlignment="1" applyProtection="1" quotePrefix="1">
      <alignment vertical="center"/>
      <protection hidden="1"/>
    </xf>
    <xf numFmtId="171" fontId="0" fillId="0" borderId="37" xfId="0" applyNumberFormat="1" applyBorder="1" applyAlignment="1" applyProtection="1">
      <alignment/>
      <protection hidden="1"/>
    </xf>
    <xf numFmtId="0" fontId="0" fillId="0" borderId="38" xfId="0" applyBorder="1" applyAlignment="1" applyProtection="1">
      <alignment/>
      <protection hidden="1"/>
    </xf>
    <xf numFmtId="171" fontId="0" fillId="0" borderId="0" xfId="0" applyNumberFormat="1" applyBorder="1" applyAlignment="1" applyProtection="1">
      <alignment/>
      <protection hidden="1"/>
    </xf>
    <xf numFmtId="1" fontId="4" fillId="0" borderId="0" xfId="60" applyNumberFormat="1" applyFont="1" applyAlignment="1" applyProtection="1">
      <alignment vertical="center"/>
      <protection hidden="1"/>
    </xf>
    <xf numFmtId="1" fontId="1" fillId="0" borderId="0" xfId="60" applyNumberFormat="1" applyFont="1" applyBorder="1" applyAlignment="1" applyProtection="1">
      <alignment horizontal="centerContinuous" vertical="center"/>
      <protection hidden="1"/>
    </xf>
    <xf numFmtId="1" fontId="1" fillId="0" borderId="0" xfId="60" applyNumberFormat="1" applyFont="1" applyBorder="1" applyAlignment="1" applyProtection="1">
      <alignment horizontal="centerContinuous" vertical="center"/>
      <protection hidden="1"/>
    </xf>
    <xf numFmtId="0" fontId="1" fillId="0" borderId="0" xfId="0" applyFont="1" applyBorder="1" applyAlignment="1" applyProtection="1">
      <alignment horizontal="left"/>
      <protection hidden="1"/>
    </xf>
    <xf numFmtId="171" fontId="1" fillId="0" borderId="0" xfId="60" applyNumberFormat="1" applyFont="1" applyBorder="1" applyAlignment="1" applyProtection="1">
      <alignment horizontal="center" vertical="center"/>
      <protection hidden="1"/>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 fillId="0" borderId="0" xfId="60" applyFont="1" applyBorder="1" applyAlignment="1" applyProtection="1">
      <alignment horizontal="left" vertical="center"/>
      <protection hidden="1"/>
    </xf>
    <xf numFmtId="0" fontId="12" fillId="0" borderId="0" xfId="0" applyFont="1" applyAlignment="1" applyProtection="1">
      <alignment/>
      <protection hidden="1"/>
    </xf>
    <xf numFmtId="0" fontId="1" fillId="0" borderId="0" xfId="0" applyFont="1" applyBorder="1" applyAlignment="1" applyProtection="1">
      <alignment horizontal="center" vertical="center"/>
      <protection hidden="1"/>
    </xf>
    <xf numFmtId="0" fontId="4" fillId="0" borderId="21" xfId="60" applyBorder="1" applyProtection="1">
      <alignment/>
      <protection hidden="1"/>
    </xf>
    <xf numFmtId="0" fontId="4" fillId="0" borderId="23" xfId="60" applyBorder="1" applyProtection="1">
      <alignment/>
      <protection hidden="1"/>
    </xf>
    <xf numFmtId="0" fontId="0" fillId="0" borderId="23" xfId="0" applyBorder="1" applyAlignment="1" applyProtection="1">
      <alignment/>
      <protection hidden="1"/>
    </xf>
    <xf numFmtId="0" fontId="4" fillId="0" borderId="23" xfId="60" applyBorder="1" applyAlignment="1" applyProtection="1">
      <alignment vertical="center"/>
      <protection hidden="1"/>
    </xf>
    <xf numFmtId="0" fontId="1" fillId="0" borderId="23" xfId="0" applyFont="1" applyBorder="1" applyAlignment="1" applyProtection="1">
      <alignment/>
      <protection hidden="1"/>
    </xf>
    <xf numFmtId="0" fontId="0" fillId="0" borderId="24" xfId="0" applyBorder="1" applyAlignment="1" applyProtection="1">
      <alignment/>
      <protection hidden="1"/>
    </xf>
    <xf numFmtId="0" fontId="1" fillId="0" borderId="0" xfId="0" applyFont="1" applyBorder="1" applyAlignment="1" applyProtection="1">
      <alignment/>
      <protection hidden="1"/>
    </xf>
    <xf numFmtId="170" fontId="0" fillId="0" borderId="0" xfId="0" applyNumberFormat="1" applyAlignment="1" applyProtection="1">
      <alignment/>
      <protection hidden="1"/>
    </xf>
    <xf numFmtId="2" fontId="4" fillId="0" borderId="0" xfId="60" applyNumberFormat="1" applyAlignment="1" applyProtection="1">
      <alignment horizontal="centerContinuous"/>
      <protection hidden="1"/>
    </xf>
    <xf numFmtId="0" fontId="0" fillId="27" borderId="17" xfId="60" applyFont="1" applyFill="1" applyBorder="1" applyAlignment="1" applyProtection="1">
      <alignment vertical="center"/>
      <protection hidden="1"/>
    </xf>
    <xf numFmtId="0" fontId="4" fillId="27" borderId="18" xfId="60" applyFill="1" applyBorder="1" applyAlignment="1" applyProtection="1">
      <alignment vertical="center"/>
      <protection hidden="1"/>
    </xf>
    <xf numFmtId="0" fontId="4" fillId="27" borderId="18" xfId="60" applyFont="1" applyFill="1" applyBorder="1" applyAlignment="1" applyProtection="1">
      <alignment vertical="center"/>
      <protection hidden="1"/>
    </xf>
    <xf numFmtId="0" fontId="1" fillId="0" borderId="10" xfId="0" applyFont="1" applyFill="1" applyBorder="1" applyAlignment="1" applyProtection="1">
      <alignment horizontal="center" vertical="center"/>
      <protection locked="0"/>
    </xf>
    <xf numFmtId="0" fontId="0" fillId="0" borderId="13" xfId="0" applyFont="1" applyBorder="1" applyAlignment="1" applyProtection="1">
      <alignment horizontal="left" vertical="center" wrapText="1"/>
      <protection locked="0"/>
    </xf>
    <xf numFmtId="0" fontId="0" fillId="0" borderId="13" xfId="0" applyFont="1" applyBorder="1" applyAlignment="1" applyProtection="1">
      <alignment vertical="center"/>
      <protection locked="0"/>
    </xf>
    <xf numFmtId="0" fontId="0" fillId="0" borderId="13" xfId="0" applyFont="1" applyBorder="1" applyAlignment="1" applyProtection="1">
      <alignment vertical="center" wrapText="1"/>
      <protection locked="0"/>
    </xf>
    <xf numFmtId="0" fontId="1" fillId="0" borderId="0" xfId="59" applyFont="1" applyBorder="1" applyAlignment="1" applyProtection="1">
      <alignment vertical="top"/>
      <protection hidden="1"/>
    </xf>
    <xf numFmtId="0" fontId="1" fillId="0" borderId="23" xfId="59" applyFont="1" applyBorder="1" applyAlignment="1" applyProtection="1">
      <alignment vertical="top"/>
      <protection hidden="1"/>
    </xf>
    <xf numFmtId="0" fontId="8" fillId="0" borderId="0" xfId="59" applyFont="1" applyBorder="1" applyAlignment="1" applyProtection="1">
      <alignment vertical="center"/>
      <protection hidden="1"/>
    </xf>
    <xf numFmtId="0" fontId="0" fillId="0" borderId="0" xfId="59" applyFont="1" applyBorder="1" applyAlignment="1" applyProtection="1">
      <alignment/>
      <protection hidden="1"/>
    </xf>
    <xf numFmtId="0" fontId="9" fillId="0" borderId="24" xfId="59" applyFont="1" applyBorder="1" applyAlignment="1" applyProtection="1">
      <alignment vertical="center"/>
      <protection hidden="1"/>
    </xf>
    <xf numFmtId="0" fontId="9" fillId="17" borderId="10" xfId="59" applyFont="1" applyFill="1" applyBorder="1" applyAlignment="1" applyProtection="1">
      <alignment horizontal="center" vertical="center" wrapText="1"/>
      <protection hidden="1"/>
    </xf>
    <xf numFmtId="0" fontId="9" fillId="26" borderId="10" xfId="59" applyFont="1" applyFill="1" applyBorder="1" applyAlignment="1" applyProtection="1">
      <alignment horizontal="center" vertical="center" wrapText="1"/>
      <protection hidden="1"/>
    </xf>
    <xf numFmtId="0" fontId="6" fillId="0" borderId="21" xfId="59" applyFont="1" applyBorder="1" applyProtection="1">
      <alignment/>
      <protection hidden="1"/>
    </xf>
    <xf numFmtId="0" fontId="8" fillId="28" borderId="18" xfId="59" applyFont="1" applyFill="1" applyBorder="1" applyAlignment="1" applyProtection="1">
      <alignment vertical="center"/>
      <protection hidden="1"/>
    </xf>
    <xf numFmtId="0" fontId="12" fillId="0" borderId="18" xfId="59" applyFont="1" applyBorder="1" applyAlignment="1" applyProtection="1">
      <alignment vertical="center"/>
      <protection hidden="1"/>
    </xf>
    <xf numFmtId="0" fontId="12" fillId="0" borderId="23" xfId="59" applyFont="1" applyBorder="1" applyAlignment="1" applyProtection="1">
      <alignment vertical="center" wrapText="1"/>
      <protection hidden="1"/>
    </xf>
    <xf numFmtId="0" fontId="10" fillId="0" borderId="23" xfId="59" applyFont="1" applyBorder="1" applyAlignment="1" applyProtection="1">
      <alignment vertical="center" wrapText="1"/>
      <protection hidden="1"/>
    </xf>
    <xf numFmtId="0" fontId="10" fillId="0" borderId="0" xfId="59" applyFont="1" applyBorder="1" applyAlignment="1" applyProtection="1">
      <alignment vertical="center" wrapText="1"/>
      <protection hidden="1"/>
    </xf>
    <xf numFmtId="0" fontId="12" fillId="0" borderId="0" xfId="59" applyFont="1" applyBorder="1" applyAlignment="1" applyProtection="1">
      <alignment vertical="center" wrapText="1"/>
      <protection hidden="1"/>
    </xf>
    <xf numFmtId="0" fontId="0" fillId="0" borderId="0" xfId="59" applyFont="1" applyBorder="1" applyAlignment="1" applyProtection="1">
      <alignment horizontal="centerContinuous" vertical="center"/>
      <protection hidden="1"/>
    </xf>
    <xf numFmtId="0" fontId="10" fillId="0" borderId="0" xfId="59" applyFont="1" applyBorder="1" applyAlignment="1" applyProtection="1">
      <alignment wrapText="1"/>
      <protection hidden="1"/>
    </xf>
    <xf numFmtId="0" fontId="12" fillId="0" borderId="0" xfId="59" applyFont="1" applyBorder="1" applyAlignment="1" applyProtection="1">
      <alignment wrapText="1"/>
      <protection hidden="1"/>
    </xf>
    <xf numFmtId="49" fontId="1" fillId="0" borderId="14" xfId="59" applyNumberFormat="1" applyFont="1" applyBorder="1" applyAlignment="1" applyProtection="1">
      <alignment horizontal="center" vertical="center"/>
      <protection locked="0"/>
    </xf>
    <xf numFmtId="49" fontId="0" fillId="0" borderId="21" xfId="0" applyNumberFormat="1" applyFont="1" applyFill="1" applyBorder="1" applyAlignment="1" applyProtection="1">
      <alignment horizontal="center" vertical="center" wrapText="1"/>
      <protection locked="0"/>
    </xf>
    <xf numFmtId="0" fontId="0" fillId="0" borderId="10" xfId="59" applyFont="1" applyBorder="1" applyAlignment="1" applyProtection="1">
      <alignment horizontal="center" vertical="center"/>
      <protection locked="0"/>
    </xf>
    <xf numFmtId="14" fontId="0" fillId="0" borderId="19" xfId="59" applyNumberFormat="1" applyFont="1" applyBorder="1" applyAlignment="1" applyProtection="1">
      <alignment horizontal="center" vertical="center"/>
      <protection locked="0"/>
    </xf>
    <xf numFmtId="14" fontId="0" fillId="0" borderId="11" xfId="59" applyNumberFormat="1" applyFont="1" applyBorder="1" applyAlignment="1" applyProtection="1">
      <alignment horizontal="center" vertical="center"/>
      <protection locked="0"/>
    </xf>
    <xf numFmtId="14" fontId="0" fillId="0" borderId="21" xfId="59" applyNumberFormat="1" applyFont="1" applyBorder="1" applyAlignment="1" applyProtection="1">
      <alignment horizontal="center" vertical="center"/>
      <protection locked="0"/>
    </xf>
    <xf numFmtId="0" fontId="8" fillId="0" borderId="16" xfId="59" applyFont="1" applyBorder="1" applyAlignment="1" applyProtection="1">
      <alignment horizontal="center" vertical="center"/>
      <protection locked="0"/>
    </xf>
    <xf numFmtId="0" fontId="8" fillId="0" borderId="24" xfId="59" applyFont="1" applyBorder="1" applyAlignment="1" applyProtection="1">
      <alignment horizontal="center" vertical="center"/>
      <protection locked="0"/>
    </xf>
    <xf numFmtId="0" fontId="8" fillId="0" borderId="21" xfId="59" applyFont="1" applyBorder="1" applyAlignment="1" applyProtection="1">
      <alignment horizontal="center" vertical="center"/>
      <protection locked="0"/>
    </xf>
    <xf numFmtId="0" fontId="0" fillId="0" borderId="21" xfId="59" applyFont="1" applyBorder="1" applyAlignment="1" applyProtection="1">
      <alignment horizontal="center" vertical="center"/>
      <protection hidden="1"/>
    </xf>
    <xf numFmtId="0" fontId="0" fillId="0" borderId="23" xfId="59" applyFont="1" applyBorder="1" applyAlignment="1" applyProtection="1">
      <alignment horizontal="center" vertical="center"/>
      <protection hidden="1"/>
    </xf>
    <xf numFmtId="0" fontId="0" fillId="0" borderId="24" xfId="59" applyFont="1" applyBorder="1" applyAlignment="1" applyProtection="1">
      <alignment horizontal="center" vertical="center"/>
      <protection hidden="1"/>
    </xf>
    <xf numFmtId="0" fontId="8" fillId="0" borderId="12" xfId="59" applyFont="1" applyBorder="1" applyAlignment="1" applyProtection="1">
      <alignment horizontal="center" vertical="center"/>
      <protection locked="0"/>
    </xf>
    <xf numFmtId="0" fontId="8" fillId="0" borderId="14" xfId="59" applyFont="1" applyBorder="1" applyAlignment="1" applyProtection="1">
      <alignment horizontal="center" vertical="center"/>
      <protection locked="0"/>
    </xf>
    <xf numFmtId="0" fontId="8" fillId="0" borderId="11" xfId="59" applyFont="1" applyBorder="1" applyAlignment="1" applyProtection="1">
      <alignment horizontal="center" vertical="center"/>
      <protection locked="0"/>
    </xf>
    <xf numFmtId="0" fontId="8" fillId="0" borderId="22" xfId="59" applyFont="1" applyBorder="1" applyAlignment="1" applyProtection="1">
      <alignment horizontal="center" vertical="center"/>
      <protection locked="0"/>
    </xf>
    <xf numFmtId="1" fontId="8" fillId="0" borderId="28" xfId="59" applyNumberFormat="1" applyFont="1" applyBorder="1" applyAlignment="1" applyProtection="1">
      <alignment horizontal="center" vertical="center"/>
      <protection hidden="1"/>
    </xf>
    <xf numFmtId="1" fontId="8" fillId="0" borderId="22" xfId="59" applyNumberFormat="1" applyFont="1" applyBorder="1" applyAlignment="1" applyProtection="1">
      <alignment horizontal="center" vertical="center"/>
      <protection hidden="1"/>
    </xf>
    <xf numFmtId="1" fontId="8" fillId="0" borderId="24" xfId="59" applyNumberFormat="1" applyFont="1" applyBorder="1" applyAlignment="1" applyProtection="1">
      <alignment horizontal="center" vertical="center"/>
      <protection hidden="1"/>
    </xf>
    <xf numFmtId="0" fontId="8" fillId="0" borderId="12" xfId="59" applyFont="1" applyBorder="1" applyAlignment="1" applyProtection="1" quotePrefix="1">
      <alignment horizontal="center" vertical="center"/>
      <protection locked="0"/>
    </xf>
    <xf numFmtId="0" fontId="0" fillId="0" borderId="28" xfId="59" applyFont="1" applyBorder="1" applyAlignment="1" applyProtection="1">
      <alignment/>
      <protection hidden="1"/>
    </xf>
    <xf numFmtId="0" fontId="0" fillId="0" borderId="24" xfId="59" applyFont="1" applyBorder="1" applyAlignment="1" applyProtection="1">
      <alignment/>
      <protection hidden="1"/>
    </xf>
    <xf numFmtId="0" fontId="1" fillId="0" borderId="10" xfId="59" applyFont="1" applyBorder="1" applyAlignment="1" applyProtection="1">
      <alignment horizontal="center" vertical="center"/>
      <protection hidden="1"/>
    </xf>
    <xf numFmtId="14" fontId="0" fillId="0" borderId="10" xfId="59" applyNumberFormat="1" applyFont="1" applyBorder="1" applyAlignment="1" applyProtection="1">
      <alignment horizontal="center" vertical="center" wrapText="1"/>
      <protection hidden="1"/>
    </xf>
    <xf numFmtId="49" fontId="1" fillId="0" borderId="10" xfId="59" applyNumberFormat="1" applyFont="1" applyBorder="1" applyAlignment="1" applyProtection="1">
      <alignment horizontal="center" vertical="center"/>
      <protection locked="0"/>
    </xf>
    <xf numFmtId="0" fontId="1" fillId="0" borderId="10" xfId="59" applyFont="1" applyBorder="1" applyAlignment="1" applyProtection="1">
      <alignment horizontal="center" vertical="center"/>
      <protection hidden="1"/>
    </xf>
    <xf numFmtId="0" fontId="0" fillId="0" borderId="10" xfId="59" applyFont="1" applyBorder="1" applyAlignment="1" applyProtection="1">
      <alignment horizontal="center" vertical="center"/>
      <protection hidden="1"/>
    </xf>
    <xf numFmtId="49" fontId="0" fillId="0" borderId="17" xfId="0" applyNumberFormat="1" applyFont="1" applyFill="1" applyBorder="1" applyAlignment="1" applyProtection="1">
      <alignment horizontal="center" vertical="center" wrapText="1"/>
      <protection locked="0"/>
    </xf>
    <xf numFmtId="0" fontId="8" fillId="0" borderId="10" xfId="59" applyFont="1" applyBorder="1" applyAlignment="1" applyProtection="1">
      <alignment horizontal="center" vertical="center"/>
      <protection locked="0"/>
    </xf>
    <xf numFmtId="49" fontId="0" fillId="0" borderId="10" xfId="0" applyNumberFormat="1" applyFont="1" applyFill="1" applyBorder="1" applyAlignment="1" applyProtection="1">
      <alignment horizontal="center" vertical="center" wrapText="1"/>
      <protection locked="0"/>
    </xf>
    <xf numFmtId="0" fontId="1" fillId="0" borderId="17" xfId="61" applyFont="1" applyBorder="1" applyAlignment="1" applyProtection="1">
      <alignment horizontal="left" vertical="center"/>
      <protection hidden="1"/>
    </xf>
    <xf numFmtId="1" fontId="0" fillId="0" borderId="39" xfId="61" applyNumberFormat="1" applyFont="1" applyBorder="1" applyAlignment="1" applyProtection="1">
      <alignment horizontal="center" vertical="center"/>
      <protection hidden="1"/>
    </xf>
    <xf numFmtId="0" fontId="1" fillId="0" borderId="10" xfId="61" applyFont="1" applyBorder="1" applyAlignment="1" applyProtection="1">
      <alignment horizontal="center" vertical="center"/>
      <protection hidden="1"/>
    </xf>
    <xf numFmtId="0" fontId="1" fillId="0" borderId="17" xfId="61" applyFont="1" applyBorder="1" applyAlignment="1" applyProtection="1">
      <alignment horizontal="center" vertical="center"/>
      <protection hidden="1"/>
    </xf>
    <xf numFmtId="49" fontId="0" fillId="0" borderId="0" xfId="59" applyNumberFormat="1" applyFont="1" applyBorder="1" applyAlignment="1" applyProtection="1">
      <alignment horizontal="left" vertical="center"/>
      <protection locked="0"/>
    </xf>
    <xf numFmtId="49" fontId="0" fillId="0" borderId="22" xfId="59" applyNumberFormat="1" applyFont="1" applyBorder="1" applyAlignment="1" applyProtection="1">
      <alignment horizontal="left" vertical="center"/>
      <protection locked="0"/>
    </xf>
    <xf numFmtId="49" fontId="0" fillId="0" borderId="21" xfId="59" applyNumberFormat="1" applyFont="1" applyBorder="1" applyAlignment="1" applyProtection="1">
      <alignment horizontal="left" vertical="center"/>
      <protection locked="0"/>
    </xf>
    <xf numFmtId="49" fontId="0" fillId="0" borderId="28" xfId="59" applyNumberFormat="1" applyFont="1" applyBorder="1" applyAlignment="1" applyProtection="1">
      <alignment horizontal="left" vertical="center"/>
      <protection locked="0"/>
    </xf>
    <xf numFmtId="49" fontId="0" fillId="0" borderId="11" xfId="59" applyNumberFormat="1" applyFont="1" applyBorder="1" applyAlignment="1" applyProtection="1">
      <alignment horizontal="left" vertical="center"/>
      <protection locked="0"/>
    </xf>
    <xf numFmtId="49" fontId="0" fillId="0" borderId="20" xfId="59" applyNumberFormat="1" applyFont="1" applyBorder="1" applyAlignment="1" applyProtection="1">
      <alignment horizontal="left" vertical="center"/>
      <protection locked="0"/>
    </xf>
    <xf numFmtId="0" fontId="0" fillId="0" borderId="0" xfId="59" applyFont="1" applyBorder="1" applyAlignment="1" applyProtection="1">
      <alignment horizontal="left" vertical="top" wrapText="1"/>
      <protection locked="0"/>
    </xf>
    <xf numFmtId="0" fontId="0" fillId="0" borderId="22" xfId="59" applyFont="1" applyBorder="1" applyAlignment="1" applyProtection="1">
      <alignment horizontal="left" vertical="top" wrapText="1"/>
      <protection locked="0"/>
    </xf>
    <xf numFmtId="1" fontId="1" fillId="0" borderId="0" xfId="61" applyNumberFormat="1" applyFont="1" applyBorder="1" applyAlignment="1" applyProtection="1">
      <alignment horizontal="left" vertical="top"/>
      <protection hidden="1"/>
    </xf>
    <xf numFmtId="49" fontId="0" fillId="0" borderId="19" xfId="59" applyNumberFormat="1" applyFont="1" applyBorder="1" applyAlignment="1" applyProtection="1">
      <alignment horizontal="left" vertical="center"/>
      <protection locked="0"/>
    </xf>
    <xf numFmtId="0" fontId="0" fillId="0" borderId="28" xfId="59" applyFont="1" applyBorder="1" applyAlignment="1" applyProtection="1">
      <alignment horizontal="left" vertical="center"/>
      <protection locked="0"/>
    </xf>
    <xf numFmtId="0" fontId="8" fillId="0" borderId="11" xfId="59" applyFont="1" applyBorder="1" applyAlignment="1" applyProtection="1">
      <alignment horizontal="center" vertical="center" textRotation="90"/>
      <protection hidden="1"/>
    </xf>
    <xf numFmtId="0" fontId="1" fillId="0" borderId="40" xfId="59" applyFont="1" applyBorder="1" applyAlignment="1" applyProtection="1">
      <alignment horizontal="center" vertical="center" wrapText="1"/>
      <protection hidden="1"/>
    </xf>
    <xf numFmtId="0" fontId="1" fillId="0" borderId="41" xfId="59" applyFont="1" applyBorder="1" applyAlignment="1" applyProtection="1">
      <alignment horizontal="center" vertical="center" wrapText="1"/>
      <protection hidden="1"/>
    </xf>
    <xf numFmtId="0" fontId="1" fillId="0" borderId="42" xfId="59" applyFont="1" applyBorder="1" applyAlignment="1" applyProtection="1">
      <alignment horizontal="center" vertical="center" wrapText="1"/>
      <protection hidden="1"/>
    </xf>
    <xf numFmtId="0" fontId="1" fillId="0" borderId="43" xfId="59" applyFont="1" applyBorder="1" applyAlignment="1" applyProtection="1">
      <alignment horizontal="center" vertical="center" wrapText="1"/>
      <protection hidden="1"/>
    </xf>
    <xf numFmtId="0" fontId="1" fillId="0" borderId="44" xfId="59" applyFont="1" applyBorder="1" applyAlignment="1" applyProtection="1">
      <alignment horizontal="center" vertical="center" wrapText="1"/>
      <protection hidden="1"/>
    </xf>
    <xf numFmtId="0" fontId="1" fillId="0" borderId="45" xfId="59" applyFont="1" applyBorder="1" applyAlignment="1" applyProtection="1">
      <alignment horizontal="center" vertical="center" wrapText="1"/>
      <protection hidden="1"/>
    </xf>
    <xf numFmtId="0" fontId="54" fillId="0" borderId="0" xfId="59" applyFont="1" applyAlignment="1" applyProtection="1">
      <alignment vertical="center" textRotation="180"/>
      <protection hidden="1"/>
    </xf>
    <xf numFmtId="0" fontId="55" fillId="0" borderId="0" xfId="0" applyFont="1" applyAlignment="1" applyProtection="1">
      <alignment/>
      <protection hidden="1"/>
    </xf>
    <xf numFmtId="0" fontId="54" fillId="0" borderId="0" xfId="59" applyFont="1" applyAlignment="1" applyProtection="1">
      <alignment vertical="top" textRotation="180"/>
      <protection hidden="1"/>
    </xf>
    <xf numFmtId="0" fontId="1" fillId="0" borderId="0" xfId="59" applyFont="1" applyBorder="1" applyAlignment="1" applyProtection="1">
      <alignment horizontal="left" vertical="top"/>
      <protection hidden="1"/>
    </xf>
    <xf numFmtId="0" fontId="1" fillId="0" borderId="23" xfId="59" applyFont="1" applyBorder="1" applyAlignment="1" applyProtection="1">
      <alignment horizontal="left" vertical="top"/>
      <protection hidden="1"/>
    </xf>
    <xf numFmtId="0" fontId="0" fillId="0" borderId="20" xfId="59" applyFont="1" applyBorder="1" applyAlignment="1" applyProtection="1">
      <alignment horizontal="left" vertical="center"/>
      <protection locked="0"/>
    </xf>
    <xf numFmtId="0" fontId="0" fillId="0" borderId="28" xfId="59" applyFont="1" applyBorder="1" applyAlignment="1" applyProtection="1">
      <alignment horizontal="left" vertical="center"/>
      <protection locked="0"/>
    </xf>
    <xf numFmtId="0" fontId="0" fillId="0" borderId="11" xfId="59" applyFont="1" applyBorder="1" applyAlignment="1" applyProtection="1">
      <alignment vertical="top" wrapText="1"/>
      <protection locked="0"/>
    </xf>
    <xf numFmtId="0" fontId="0" fillId="0" borderId="0" xfId="59" applyFont="1" applyBorder="1" applyAlignment="1" applyProtection="1">
      <alignment vertical="top" wrapText="1"/>
      <protection locked="0"/>
    </xf>
    <xf numFmtId="0" fontId="0" fillId="0" borderId="22" xfId="59" applyFont="1" applyBorder="1" applyAlignment="1" applyProtection="1">
      <alignment vertical="top" wrapText="1"/>
      <protection locked="0"/>
    </xf>
    <xf numFmtId="0" fontId="1" fillId="0" borderId="21" xfId="59" applyFont="1" applyBorder="1" applyAlignment="1" applyProtection="1">
      <alignment horizontal="left" vertical="center"/>
      <protection hidden="1"/>
    </xf>
    <xf numFmtId="0" fontId="1" fillId="0" borderId="23" xfId="59" applyFont="1" applyBorder="1" applyAlignment="1" applyProtection="1">
      <alignment horizontal="left" vertical="center"/>
      <protection hidden="1"/>
    </xf>
    <xf numFmtId="0" fontId="0" fillId="0" borderId="20" xfId="59" applyFont="1" applyBorder="1" applyAlignment="1" applyProtection="1">
      <alignment horizontal="left" vertical="center"/>
      <protection locked="0"/>
    </xf>
    <xf numFmtId="49" fontId="0" fillId="0" borderId="23" xfId="59" applyNumberFormat="1" applyFont="1" applyBorder="1" applyAlignment="1" applyProtection="1">
      <alignment horizontal="left" vertical="center"/>
      <protection locked="0"/>
    </xf>
    <xf numFmtId="49" fontId="0" fillId="0" borderId="24" xfId="59" applyNumberFormat="1" applyFont="1" applyBorder="1" applyAlignment="1" applyProtection="1">
      <alignment horizontal="left" vertical="center"/>
      <protection locked="0"/>
    </xf>
    <xf numFmtId="0" fontId="1" fillId="0" borderId="0" xfId="59" applyFont="1" applyBorder="1" applyAlignment="1" applyProtection="1">
      <alignment horizontal="left" vertical="center"/>
      <protection hidden="1"/>
    </xf>
    <xf numFmtId="0" fontId="12" fillId="0" borderId="21" xfId="59" applyFont="1" applyBorder="1" applyAlignment="1" applyProtection="1">
      <alignment horizontal="center" vertical="center"/>
      <protection hidden="1"/>
    </xf>
    <xf numFmtId="0" fontId="12" fillId="0" borderId="23" xfId="59" applyFont="1" applyBorder="1" applyAlignment="1" applyProtection="1">
      <alignment horizontal="center" vertical="center"/>
      <protection hidden="1"/>
    </xf>
    <xf numFmtId="0" fontId="12" fillId="0" borderId="24" xfId="59" applyFont="1" applyBorder="1" applyAlignment="1" applyProtection="1">
      <alignment horizontal="center" vertical="center"/>
      <protection hidden="1"/>
    </xf>
    <xf numFmtId="49" fontId="0" fillId="0" borderId="21" xfId="59" applyNumberFormat="1" applyFont="1" applyBorder="1" applyAlignment="1" applyProtection="1">
      <alignment horizontal="center" vertical="center"/>
      <protection locked="0"/>
    </xf>
    <xf numFmtId="49" fontId="0" fillId="0" borderId="23" xfId="59" applyNumberFormat="1" applyFont="1" applyBorder="1" applyAlignment="1" applyProtection="1">
      <alignment horizontal="center" vertical="center"/>
      <protection locked="0"/>
    </xf>
    <xf numFmtId="49" fontId="0" fillId="0" borderId="24" xfId="59" applyNumberFormat="1" applyFont="1" applyBorder="1" applyAlignment="1" applyProtection="1">
      <alignment horizontal="center" vertical="center"/>
      <protection locked="0"/>
    </xf>
    <xf numFmtId="0" fontId="8" fillId="0" borderId="0" xfId="59" applyFont="1" applyBorder="1" applyAlignment="1" applyProtection="1">
      <alignment horizontal="center" vertical="center"/>
      <protection locked="0"/>
    </xf>
    <xf numFmtId="0" fontId="8" fillId="0" borderId="22" xfId="59" applyFont="1" applyBorder="1" applyAlignment="1" applyProtection="1">
      <alignment horizontal="center" vertical="center"/>
      <protection locked="0"/>
    </xf>
    <xf numFmtId="1" fontId="8" fillId="0" borderId="11" xfId="59" applyNumberFormat="1" applyFont="1" applyBorder="1" applyAlignment="1" applyProtection="1">
      <alignment horizontal="center" vertical="center"/>
      <protection hidden="1"/>
    </xf>
    <xf numFmtId="1" fontId="8" fillId="0" borderId="22" xfId="59" applyNumberFormat="1" applyFont="1" applyBorder="1" applyAlignment="1" applyProtection="1">
      <alignment horizontal="center" vertical="center"/>
      <protection hidden="1"/>
    </xf>
    <xf numFmtId="0" fontId="0" fillId="0" borderId="19" xfId="59" applyFont="1" applyBorder="1" applyAlignment="1" applyProtection="1">
      <alignment horizontal="left"/>
      <protection hidden="1"/>
    </xf>
    <xf numFmtId="0" fontId="0" fillId="0" borderId="20" xfId="59" applyFont="1" applyBorder="1" applyAlignment="1" applyProtection="1">
      <alignment horizontal="left"/>
      <protection hidden="1"/>
    </xf>
    <xf numFmtId="0" fontId="0" fillId="0" borderId="21" xfId="59" applyFont="1" applyBorder="1" applyAlignment="1" applyProtection="1">
      <alignment horizontal="left" vertical="center"/>
      <protection hidden="1"/>
    </xf>
    <xf numFmtId="0" fontId="0" fillId="0" borderId="23" xfId="59" applyFont="1" applyBorder="1" applyAlignment="1" applyProtection="1">
      <alignment horizontal="left" vertical="center"/>
      <protection hidden="1"/>
    </xf>
    <xf numFmtId="49" fontId="1" fillId="0" borderId="20" xfId="59" applyNumberFormat="1" applyFont="1" applyBorder="1" applyAlignment="1" applyProtection="1">
      <alignment horizontal="center" vertical="center"/>
      <protection locked="0"/>
    </xf>
    <xf numFmtId="49" fontId="1" fillId="0" borderId="28" xfId="59" applyNumberFormat="1" applyFont="1" applyBorder="1" applyAlignment="1" applyProtection="1">
      <alignment horizontal="center" vertical="center"/>
      <protection locked="0"/>
    </xf>
    <xf numFmtId="0" fontId="1" fillId="0" borderId="17" xfId="59" applyFont="1" applyBorder="1" applyAlignment="1" applyProtection="1">
      <alignment horizontal="center"/>
      <protection hidden="1"/>
    </xf>
    <xf numFmtId="0" fontId="1" fillId="0" borderId="18" xfId="59" applyFont="1" applyBorder="1" applyAlignment="1" applyProtection="1">
      <alignment horizontal="center"/>
      <protection hidden="1"/>
    </xf>
    <xf numFmtId="0" fontId="1" fillId="0" borderId="13" xfId="59" applyFont="1" applyBorder="1" applyAlignment="1" applyProtection="1">
      <alignment horizontal="center"/>
      <protection hidden="1"/>
    </xf>
    <xf numFmtId="0" fontId="1" fillId="0" borderId="11" xfId="59" applyFont="1" applyBorder="1" applyAlignment="1" applyProtection="1">
      <alignment horizontal="left" vertical="center"/>
      <protection hidden="1"/>
    </xf>
    <xf numFmtId="0" fontId="1" fillId="0" borderId="22" xfId="59" applyFont="1" applyBorder="1" applyAlignment="1" applyProtection="1">
      <alignment horizontal="left" vertical="center"/>
      <protection hidden="1"/>
    </xf>
    <xf numFmtId="0" fontId="1" fillId="0" borderId="19" xfId="59" applyFont="1" applyBorder="1" applyAlignment="1" applyProtection="1">
      <alignment horizontal="left" vertical="center"/>
      <protection hidden="1"/>
    </xf>
    <xf numFmtId="0" fontId="1" fillId="0" borderId="20" xfId="59" applyFont="1" applyBorder="1" applyAlignment="1" applyProtection="1">
      <alignment horizontal="left" vertical="center"/>
      <protection hidden="1"/>
    </xf>
    <xf numFmtId="0" fontId="0" fillId="0" borderId="23" xfId="59" applyFont="1" applyBorder="1" applyAlignment="1" applyProtection="1">
      <alignment vertical="center" wrapText="1"/>
      <protection locked="0"/>
    </xf>
    <xf numFmtId="0" fontId="0" fillId="0" borderId="24" xfId="59" applyFont="1" applyBorder="1" applyAlignment="1" applyProtection="1">
      <alignment vertical="center" wrapText="1"/>
      <protection locked="0"/>
    </xf>
    <xf numFmtId="0" fontId="0" fillId="0" borderId="0" xfId="59" applyFont="1" applyBorder="1" applyAlignment="1" applyProtection="1">
      <alignment horizontal="left" vertical="center"/>
      <protection locked="0"/>
    </xf>
    <xf numFmtId="0" fontId="0" fillId="0" borderId="22" xfId="59" applyFont="1" applyBorder="1" applyAlignment="1" applyProtection="1">
      <alignment horizontal="left" vertical="center"/>
      <protection locked="0"/>
    </xf>
    <xf numFmtId="0" fontId="0" fillId="0" borderId="23" xfId="59" applyFont="1" applyBorder="1" applyAlignment="1" applyProtection="1">
      <alignment horizontal="left" vertical="center"/>
      <protection locked="0"/>
    </xf>
    <xf numFmtId="0" fontId="0" fillId="0" borderId="24" xfId="59" applyFont="1" applyBorder="1" applyAlignment="1" applyProtection="1">
      <alignment horizontal="left" vertical="center"/>
      <protection locked="0"/>
    </xf>
    <xf numFmtId="49" fontId="0" fillId="0" borderId="19" xfId="59" applyNumberFormat="1" applyFont="1" applyBorder="1" applyAlignment="1" applyProtection="1">
      <alignment horizontal="center" vertical="center"/>
      <protection locked="0"/>
    </xf>
    <xf numFmtId="49" fontId="0" fillId="0" borderId="20" xfId="59" applyNumberFormat="1" applyFont="1" applyBorder="1" applyAlignment="1" applyProtection="1">
      <alignment horizontal="center" vertical="center"/>
      <protection locked="0"/>
    </xf>
    <xf numFmtId="49" fontId="0" fillId="0" borderId="28" xfId="59" applyNumberFormat="1" applyFont="1" applyBorder="1" applyAlignment="1" applyProtection="1">
      <alignment horizontal="center" vertical="center"/>
      <protection locked="0"/>
    </xf>
    <xf numFmtId="49" fontId="0" fillId="0" borderId="11" xfId="59" applyNumberFormat="1" applyFont="1" applyBorder="1" applyAlignment="1" applyProtection="1">
      <alignment horizontal="center" vertical="center"/>
      <protection locked="0"/>
    </xf>
    <xf numFmtId="49" fontId="0" fillId="0" borderId="0" xfId="59" applyNumberFormat="1" applyFont="1" applyBorder="1" applyAlignment="1" applyProtection="1">
      <alignment horizontal="center" vertical="center"/>
      <protection locked="0"/>
    </xf>
    <xf numFmtId="49" fontId="0" fillId="0" borderId="22" xfId="59" applyNumberFormat="1" applyFont="1" applyBorder="1" applyAlignment="1" applyProtection="1">
      <alignment horizontal="center" vertical="center"/>
      <protection locked="0"/>
    </xf>
    <xf numFmtId="1" fontId="8" fillId="0" borderId="21" xfId="0" applyNumberFormat="1" applyFont="1" applyBorder="1" applyAlignment="1" applyProtection="1">
      <alignment horizontal="center" vertical="center"/>
      <protection hidden="1"/>
    </xf>
    <xf numFmtId="1" fontId="8" fillId="0" borderId="24" xfId="0" applyNumberFormat="1" applyFont="1" applyBorder="1" applyAlignment="1" applyProtection="1">
      <alignment horizontal="center" vertical="center"/>
      <protection hidden="1"/>
    </xf>
    <xf numFmtId="1" fontId="8" fillId="0" borderId="11" xfId="0" applyNumberFormat="1" applyFont="1" applyBorder="1" applyAlignment="1" applyProtection="1">
      <alignment horizontal="center" vertical="center"/>
      <protection hidden="1"/>
    </xf>
    <xf numFmtId="1" fontId="8" fillId="0" borderId="22" xfId="0" applyNumberFormat="1" applyFont="1" applyBorder="1" applyAlignment="1" applyProtection="1">
      <alignment horizontal="center" vertical="center"/>
      <protection hidden="1"/>
    </xf>
    <xf numFmtId="0" fontId="8" fillId="0" borderId="19" xfId="59" applyFont="1" applyBorder="1" applyAlignment="1" applyProtection="1">
      <alignment horizontal="center" vertical="center"/>
      <protection locked="0"/>
    </xf>
    <xf numFmtId="0" fontId="8" fillId="0" borderId="20" xfId="59" applyFont="1" applyBorder="1" applyAlignment="1" applyProtection="1">
      <alignment horizontal="center" vertical="center"/>
      <protection locked="0"/>
    </xf>
    <xf numFmtId="0" fontId="8" fillId="0" borderId="28" xfId="59" applyFont="1" applyBorder="1" applyAlignment="1" applyProtection="1">
      <alignment horizontal="center" vertical="center"/>
      <protection locked="0"/>
    </xf>
    <xf numFmtId="0" fontId="13" fillId="0" borderId="20" xfId="59" applyFont="1" applyBorder="1" applyAlignment="1" applyProtection="1">
      <alignment horizontal="center"/>
      <protection hidden="1"/>
    </xf>
    <xf numFmtId="0" fontId="8" fillId="0" borderId="11" xfId="59" applyFont="1" applyBorder="1" applyAlignment="1" applyProtection="1">
      <alignment horizontal="center" vertical="center"/>
      <protection locked="0"/>
    </xf>
    <xf numFmtId="0" fontId="5" fillId="0" borderId="19" xfId="59" applyFont="1" applyBorder="1" applyAlignment="1" applyProtection="1">
      <alignment horizontal="center" vertical="center" wrapText="1"/>
      <protection hidden="1"/>
    </xf>
    <xf numFmtId="0" fontId="0" fillId="0" borderId="20" xfId="0" applyBorder="1" applyAlignment="1" applyProtection="1">
      <alignment horizontal="center" vertical="center"/>
      <protection hidden="1"/>
    </xf>
    <xf numFmtId="0" fontId="0" fillId="0" borderId="28" xfId="0" applyBorder="1" applyAlignment="1" applyProtection="1">
      <alignment horizontal="center" vertical="center"/>
      <protection hidden="1"/>
    </xf>
    <xf numFmtId="0" fontId="0" fillId="0" borderId="21" xfId="0"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0" fillId="0" borderId="24" xfId="0" applyBorder="1" applyAlignment="1" applyProtection="1">
      <alignment horizontal="center" vertical="center"/>
      <protection hidden="1"/>
    </xf>
    <xf numFmtId="0" fontId="1" fillId="0" borderId="19" xfId="59" applyFont="1" applyBorder="1" applyAlignment="1" applyProtection="1">
      <alignment horizontal="center" vertical="center" wrapText="1"/>
      <protection hidden="1"/>
    </xf>
    <xf numFmtId="0" fontId="0" fillId="0" borderId="20" xfId="0" applyFont="1" applyBorder="1" applyAlignment="1" applyProtection="1">
      <alignment horizontal="center" vertical="center" wrapText="1"/>
      <protection hidden="1"/>
    </xf>
    <xf numFmtId="0" fontId="0" fillId="0" borderId="28" xfId="0" applyFont="1" applyBorder="1" applyAlignment="1" applyProtection="1">
      <alignment horizontal="center" vertical="center" wrapText="1"/>
      <protection hidden="1"/>
    </xf>
    <xf numFmtId="0" fontId="1" fillId="0" borderId="19" xfId="59" applyFont="1" applyBorder="1" applyAlignment="1" applyProtection="1">
      <alignment horizontal="center" vertical="center" wrapText="1"/>
      <protection hidden="1"/>
    </xf>
    <xf numFmtId="0" fontId="0" fillId="0" borderId="20" xfId="0" applyFont="1" applyBorder="1" applyAlignment="1" applyProtection="1">
      <alignment horizontal="center" vertical="center"/>
      <protection hidden="1"/>
    </xf>
    <xf numFmtId="0" fontId="0" fillId="0" borderId="28" xfId="0" applyFont="1" applyBorder="1" applyAlignment="1" applyProtection="1">
      <alignment horizontal="center" vertical="center"/>
      <protection hidden="1"/>
    </xf>
    <xf numFmtId="0" fontId="0" fillId="0" borderId="21" xfId="0" applyFont="1" applyBorder="1" applyAlignment="1" applyProtection="1">
      <alignment horizontal="center" vertical="center"/>
      <protection hidden="1"/>
    </xf>
    <xf numFmtId="0" fontId="0" fillId="0" borderId="23" xfId="0" applyFont="1" applyBorder="1" applyAlignment="1" applyProtection="1">
      <alignment horizontal="center" vertical="center"/>
      <protection hidden="1"/>
    </xf>
    <xf numFmtId="0" fontId="0" fillId="0" borderId="24" xfId="0" applyFont="1" applyBorder="1" applyAlignment="1" applyProtection="1">
      <alignment horizontal="center" vertical="center"/>
      <protection hidden="1"/>
    </xf>
    <xf numFmtId="14" fontId="1" fillId="0" borderId="23" xfId="59" applyNumberFormat="1" applyFont="1" applyBorder="1" applyAlignment="1" applyProtection="1">
      <alignment horizontal="center" vertical="center"/>
      <protection locked="0"/>
    </xf>
    <xf numFmtId="14" fontId="1" fillId="0" borderId="24" xfId="59" applyNumberFormat="1" applyFont="1" applyBorder="1" applyAlignment="1" applyProtection="1">
      <alignment horizontal="center" vertical="center"/>
      <protection locked="0"/>
    </xf>
    <xf numFmtId="0" fontId="13" fillId="0" borderId="19" xfId="59" applyFont="1" applyBorder="1" applyAlignment="1" applyProtection="1">
      <alignment horizontal="center"/>
      <protection hidden="1"/>
    </xf>
    <xf numFmtId="0" fontId="19" fillId="0" borderId="20" xfId="0" applyFont="1" applyBorder="1" applyAlignment="1" applyProtection="1">
      <alignment/>
      <protection hidden="1"/>
    </xf>
    <xf numFmtId="0" fontId="19" fillId="0" borderId="28" xfId="0" applyFont="1" applyBorder="1" applyAlignment="1" applyProtection="1">
      <alignment/>
      <protection hidden="1"/>
    </xf>
    <xf numFmtId="0" fontId="1" fillId="0" borderId="21" xfId="59" applyFont="1" applyBorder="1" applyAlignment="1" applyProtection="1">
      <alignment horizontal="center" vertical="center"/>
      <protection hidden="1"/>
    </xf>
    <xf numFmtId="0" fontId="0" fillId="0" borderId="23" xfId="0" applyFont="1" applyBorder="1" applyAlignment="1" applyProtection="1">
      <alignment/>
      <protection hidden="1"/>
    </xf>
    <xf numFmtId="0" fontId="0" fillId="0" borderId="24" xfId="0" applyFont="1" applyBorder="1" applyAlignment="1" applyProtection="1">
      <alignment/>
      <protection hidden="1"/>
    </xf>
    <xf numFmtId="0" fontId="1" fillId="0" borderId="19" xfId="59" applyFont="1" applyBorder="1" applyAlignment="1" applyProtection="1">
      <alignment horizontal="center" vertical="center"/>
      <protection hidden="1"/>
    </xf>
    <xf numFmtId="0" fontId="1" fillId="0" borderId="20" xfId="59" applyFont="1" applyBorder="1" applyAlignment="1" applyProtection="1">
      <alignment horizontal="center" vertical="center"/>
      <protection hidden="1"/>
    </xf>
    <xf numFmtId="0" fontId="1" fillId="0" borderId="28" xfId="59" applyFont="1" applyBorder="1" applyAlignment="1" applyProtection="1">
      <alignment horizontal="center" vertical="center"/>
      <protection hidden="1"/>
    </xf>
    <xf numFmtId="0" fontId="1" fillId="0" borderId="23" xfId="59" applyFont="1" applyBorder="1" applyAlignment="1" applyProtection="1">
      <alignment horizontal="center" vertical="center"/>
      <protection hidden="1"/>
    </xf>
    <xf numFmtId="0" fontId="1" fillId="0" borderId="24" xfId="59" applyFont="1" applyBorder="1" applyAlignment="1" applyProtection="1">
      <alignment horizontal="center" vertical="center"/>
      <protection hidden="1"/>
    </xf>
    <xf numFmtId="0" fontId="1" fillId="0" borderId="19" xfId="0" applyFont="1" applyBorder="1" applyAlignment="1" applyProtection="1">
      <alignment horizontal="center" vertical="center" wrapText="1"/>
      <protection hidden="1"/>
    </xf>
    <xf numFmtId="0" fontId="1" fillId="0" borderId="20" xfId="0" applyFont="1" applyBorder="1" applyAlignment="1" applyProtection="1">
      <alignment horizontal="center" vertical="center"/>
      <protection hidden="1"/>
    </xf>
    <xf numFmtId="0" fontId="1" fillId="0" borderId="28" xfId="0" applyFont="1" applyBorder="1" applyAlignment="1" applyProtection="1">
      <alignment horizontal="center" vertical="center"/>
      <protection hidden="1"/>
    </xf>
    <xf numFmtId="0" fontId="1" fillId="0" borderId="21" xfId="0" applyFont="1" applyBorder="1" applyAlignment="1" applyProtection="1">
      <alignment horizontal="center" vertical="center"/>
      <protection hidden="1"/>
    </xf>
    <xf numFmtId="0" fontId="1" fillId="0" borderId="23" xfId="0" applyFont="1" applyBorder="1" applyAlignment="1" applyProtection="1">
      <alignment horizontal="center" vertical="center"/>
      <protection hidden="1"/>
    </xf>
    <xf numFmtId="0" fontId="1" fillId="0" borderId="24" xfId="0" applyFont="1" applyBorder="1" applyAlignment="1" applyProtection="1">
      <alignment horizontal="center" vertical="center"/>
      <protection hidden="1"/>
    </xf>
    <xf numFmtId="0" fontId="10" fillId="0" borderId="11" xfId="59" applyFont="1" applyBorder="1" applyAlignment="1" applyProtection="1">
      <alignment horizontal="left" vertical="center" wrapText="1"/>
      <protection hidden="1"/>
    </xf>
    <xf numFmtId="0" fontId="12" fillId="0" borderId="0" xfId="59" applyFont="1" applyBorder="1" applyAlignment="1" applyProtection="1">
      <alignment horizontal="left" vertical="center" wrapText="1"/>
      <protection hidden="1"/>
    </xf>
    <xf numFmtId="0" fontId="1" fillId="0" borderId="12" xfId="59" applyFont="1" applyBorder="1" applyAlignment="1" applyProtection="1">
      <alignment horizontal="center" vertical="center" wrapText="1"/>
      <protection hidden="1"/>
    </xf>
    <xf numFmtId="0" fontId="0" fillId="0" borderId="14" xfId="0" applyFont="1" applyBorder="1" applyAlignment="1" applyProtection="1">
      <alignment horizontal="center" vertical="center" wrapText="1"/>
      <protection hidden="1"/>
    </xf>
    <xf numFmtId="14" fontId="1" fillId="0" borderId="18" xfId="59" applyNumberFormat="1" applyFont="1" applyBorder="1" applyAlignment="1" applyProtection="1">
      <alignment horizontal="left" vertical="center"/>
      <protection locked="0"/>
    </xf>
    <xf numFmtId="14" fontId="1" fillId="0" borderId="13" xfId="59" applyNumberFormat="1" applyFont="1" applyBorder="1" applyAlignment="1" applyProtection="1">
      <alignment horizontal="left" vertical="center"/>
      <protection locked="0"/>
    </xf>
    <xf numFmtId="0" fontId="12" fillId="0" borderId="11" xfId="59" applyFont="1" applyBorder="1" applyAlignment="1" applyProtection="1">
      <alignment horizontal="center" vertical="center"/>
      <protection hidden="1"/>
    </xf>
    <xf numFmtId="0" fontId="9" fillId="0" borderId="10" xfId="59" applyFont="1" applyBorder="1" applyAlignment="1" applyProtection="1">
      <alignment horizontal="center" vertical="center"/>
      <protection hidden="1"/>
    </xf>
    <xf numFmtId="0" fontId="8" fillId="0" borderId="23" xfId="59" applyFont="1" applyBorder="1" applyAlignment="1" applyProtection="1">
      <alignment horizontal="center" vertical="center"/>
      <protection locked="0"/>
    </xf>
    <xf numFmtId="0" fontId="8" fillId="0" borderId="24" xfId="59" applyFont="1" applyBorder="1" applyAlignment="1" applyProtection="1">
      <alignment horizontal="center" vertical="center"/>
      <protection locked="0"/>
    </xf>
    <xf numFmtId="1" fontId="8" fillId="0" borderId="19" xfId="59" applyNumberFormat="1" applyFont="1" applyBorder="1" applyAlignment="1" applyProtection="1">
      <alignment horizontal="center" vertical="center"/>
      <protection hidden="1"/>
    </xf>
    <xf numFmtId="1" fontId="8" fillId="0" borderId="28" xfId="59" applyNumberFormat="1" applyFont="1" applyBorder="1" applyAlignment="1" applyProtection="1">
      <alignment horizontal="center" vertical="center"/>
      <protection hidden="1"/>
    </xf>
    <xf numFmtId="0" fontId="0" fillId="0" borderId="17" xfId="59" applyFont="1" applyBorder="1" applyAlignment="1" applyProtection="1">
      <alignment vertical="top" wrapText="1"/>
      <protection locked="0"/>
    </xf>
    <xf numFmtId="0" fontId="0" fillId="0" borderId="18" xfId="59" applyFont="1" applyBorder="1" applyAlignment="1" applyProtection="1">
      <alignment vertical="top" wrapText="1"/>
      <protection locked="0"/>
    </xf>
    <xf numFmtId="0" fontId="0" fillId="0" borderId="13" xfId="59" applyFont="1" applyBorder="1" applyAlignment="1" applyProtection="1">
      <alignment vertical="top" wrapText="1"/>
      <protection locked="0"/>
    </xf>
    <xf numFmtId="0" fontId="8" fillId="0" borderId="21" xfId="59" applyFont="1" applyBorder="1" applyAlignment="1" applyProtection="1">
      <alignment horizontal="center" vertical="center"/>
      <protection locked="0"/>
    </xf>
    <xf numFmtId="0" fontId="51" fillId="24" borderId="11" xfId="59" applyFont="1" applyFill="1" applyBorder="1" applyAlignment="1" applyProtection="1">
      <alignment horizontal="left"/>
      <protection hidden="1"/>
    </xf>
    <xf numFmtId="0" fontId="51" fillId="24" borderId="0" xfId="59" applyFont="1" applyFill="1" applyBorder="1" applyAlignment="1" applyProtection="1">
      <alignment horizontal="left"/>
      <protection hidden="1"/>
    </xf>
    <xf numFmtId="0" fontId="51" fillId="24" borderId="22" xfId="59" applyFont="1" applyFill="1" applyBorder="1" applyAlignment="1" applyProtection="1">
      <alignment horizontal="left"/>
      <protection hidden="1"/>
    </xf>
    <xf numFmtId="0" fontId="10" fillId="0" borderId="21" xfId="59" applyFont="1" applyBorder="1" applyAlignment="1" applyProtection="1">
      <alignment horizontal="left" wrapText="1"/>
      <protection hidden="1"/>
    </xf>
    <xf numFmtId="0" fontId="12" fillId="0" borderId="23" xfId="59" applyFont="1" applyBorder="1" applyAlignment="1" applyProtection="1">
      <alignment horizontal="left" wrapText="1"/>
      <protection hidden="1"/>
    </xf>
    <xf numFmtId="0" fontId="12" fillId="0" borderId="24" xfId="59" applyFont="1" applyBorder="1" applyAlignment="1" applyProtection="1">
      <alignment horizontal="left" wrapText="1"/>
      <protection hidden="1"/>
    </xf>
    <xf numFmtId="0" fontId="10" fillId="0" borderId="19" xfId="59" applyFont="1" applyBorder="1" applyAlignment="1" applyProtection="1">
      <alignment horizontal="left" vertical="top" wrapText="1"/>
      <protection hidden="1"/>
    </xf>
    <xf numFmtId="0" fontId="12" fillId="0" borderId="20" xfId="59" applyFont="1" applyBorder="1" applyAlignment="1" applyProtection="1">
      <alignment horizontal="left" vertical="top" wrapText="1"/>
      <protection hidden="1"/>
    </xf>
    <xf numFmtId="0" fontId="12" fillId="0" borderId="28" xfId="59" applyFont="1" applyBorder="1" applyAlignment="1" applyProtection="1">
      <alignment horizontal="left" vertical="top" wrapText="1"/>
      <protection hidden="1"/>
    </xf>
    <xf numFmtId="0" fontId="12" fillId="0" borderId="11" xfId="59" applyFont="1" applyBorder="1" applyAlignment="1" applyProtection="1">
      <alignment horizontal="left" vertical="top" wrapText="1"/>
      <protection hidden="1"/>
    </xf>
    <xf numFmtId="0" fontId="12" fillId="0" borderId="0" xfId="59" applyFont="1" applyBorder="1" applyAlignment="1" applyProtection="1">
      <alignment horizontal="left" vertical="top" wrapText="1"/>
      <protection hidden="1"/>
    </xf>
    <xf numFmtId="0" fontId="12" fillId="0" borderId="22" xfId="59" applyFont="1" applyBorder="1" applyAlignment="1" applyProtection="1">
      <alignment horizontal="left" vertical="top" wrapText="1"/>
      <protection hidden="1"/>
    </xf>
    <xf numFmtId="0" fontId="12" fillId="0" borderId="22" xfId="59" applyFont="1" applyBorder="1" applyAlignment="1" applyProtection="1">
      <alignment horizontal="left" vertical="center" wrapText="1"/>
      <protection hidden="1"/>
    </xf>
    <xf numFmtId="0" fontId="12" fillId="0" borderId="11" xfId="59" applyFont="1" applyBorder="1" applyAlignment="1" applyProtection="1">
      <alignment horizontal="left" vertical="center" wrapText="1"/>
      <protection hidden="1"/>
    </xf>
    <xf numFmtId="0" fontId="0" fillId="0" borderId="17" xfId="59" applyFont="1" applyBorder="1" applyAlignment="1" applyProtection="1">
      <alignment horizontal="right" vertical="center"/>
      <protection hidden="1"/>
    </xf>
    <xf numFmtId="0" fontId="0" fillId="0" borderId="18" xfId="59" applyFont="1" applyBorder="1" applyAlignment="1" applyProtection="1">
      <alignment horizontal="right" vertical="center"/>
      <protection hidden="1"/>
    </xf>
    <xf numFmtId="0" fontId="51" fillId="24" borderId="0" xfId="59" applyFont="1" applyFill="1" applyBorder="1" applyAlignment="1" applyProtection="1">
      <alignment horizontal="left" vertical="center"/>
      <protection hidden="1"/>
    </xf>
    <xf numFmtId="0" fontId="51" fillId="24" borderId="22" xfId="59" applyFont="1" applyFill="1" applyBorder="1" applyAlignment="1" applyProtection="1">
      <alignment horizontal="left" vertical="center"/>
      <protection hidden="1"/>
    </xf>
    <xf numFmtId="0" fontId="12" fillId="0" borderId="21" xfId="59" applyFont="1" applyBorder="1" applyAlignment="1" applyProtection="1">
      <alignment horizontal="left" vertical="center" wrapText="1"/>
      <protection hidden="1"/>
    </xf>
    <xf numFmtId="0" fontId="12" fillId="0" borderId="23" xfId="59" applyFont="1" applyBorder="1" applyAlignment="1" applyProtection="1">
      <alignment horizontal="left" vertical="center" wrapText="1"/>
      <protection hidden="1"/>
    </xf>
    <xf numFmtId="0" fontId="0" fillId="0" borderId="17" xfId="59" applyFont="1" applyBorder="1" applyAlignment="1" applyProtection="1">
      <alignment horizontal="center" vertical="center"/>
      <protection locked="0"/>
    </xf>
    <xf numFmtId="0" fontId="0" fillId="0" borderId="13" xfId="59" applyFont="1" applyBorder="1" applyAlignment="1" applyProtection="1">
      <alignment horizontal="center" vertical="center"/>
      <protection locked="0"/>
    </xf>
    <xf numFmtId="0" fontId="53" fillId="0" borderId="17" xfId="59" applyFont="1" applyBorder="1" applyAlignment="1" applyProtection="1">
      <alignment horizontal="left" vertical="center" wrapText="1"/>
      <protection hidden="1"/>
    </xf>
    <xf numFmtId="0" fontId="12" fillId="0" borderId="13" xfId="59" applyFont="1" applyBorder="1" applyAlignment="1" applyProtection="1">
      <alignment horizontal="left" vertical="center" wrapText="1"/>
      <protection hidden="1"/>
    </xf>
    <xf numFmtId="0" fontId="12" fillId="0" borderId="19" xfId="59" applyFont="1" applyBorder="1" applyAlignment="1" applyProtection="1">
      <alignment horizontal="left" vertical="center" wrapText="1"/>
      <protection hidden="1"/>
    </xf>
    <xf numFmtId="0" fontId="12" fillId="0" borderId="20" xfId="59" applyFont="1" applyBorder="1" applyAlignment="1" applyProtection="1">
      <alignment horizontal="left" vertical="center" wrapText="1"/>
      <protection hidden="1"/>
    </xf>
    <xf numFmtId="0" fontId="12" fillId="0" borderId="28" xfId="59" applyFont="1" applyBorder="1" applyAlignment="1" applyProtection="1">
      <alignment horizontal="left" vertical="center" wrapText="1"/>
      <protection hidden="1"/>
    </xf>
    <xf numFmtId="0" fontId="12" fillId="0" borderId="24" xfId="59" applyFont="1" applyBorder="1" applyAlignment="1" applyProtection="1">
      <alignment horizontal="left" vertical="center" wrapText="1"/>
      <protection hidden="1"/>
    </xf>
    <xf numFmtId="0" fontId="12" fillId="0" borderId="19" xfId="59" applyFont="1" applyBorder="1" applyAlignment="1" applyProtection="1">
      <alignment horizontal="left" vertical="top" wrapText="1"/>
      <protection hidden="1"/>
    </xf>
    <xf numFmtId="0" fontId="12" fillId="0" borderId="21" xfId="59" applyFont="1" applyBorder="1" applyAlignment="1" applyProtection="1">
      <alignment horizontal="left" vertical="top" wrapText="1"/>
      <protection hidden="1"/>
    </xf>
    <xf numFmtId="0" fontId="12" fillId="0" borderId="23" xfId="59" applyFont="1" applyBorder="1" applyAlignment="1" applyProtection="1">
      <alignment horizontal="left" vertical="top" wrapText="1"/>
      <protection hidden="1"/>
    </xf>
    <xf numFmtId="0" fontId="12" fillId="0" borderId="24" xfId="59" applyFont="1" applyBorder="1" applyAlignment="1" applyProtection="1">
      <alignment horizontal="left" vertical="top" wrapText="1"/>
      <protection hidden="1"/>
    </xf>
    <xf numFmtId="0" fontId="0" fillId="0" borderId="10" xfId="59" applyFont="1" applyBorder="1" applyAlignment="1" applyProtection="1">
      <alignment horizontal="center" vertical="center"/>
      <protection locked="0"/>
    </xf>
    <xf numFmtId="1" fontId="12" fillId="0" borderId="0" xfId="59" applyNumberFormat="1" applyFont="1" applyBorder="1" applyAlignment="1" applyProtection="1">
      <alignment horizontal="right" vertical="center"/>
      <protection hidden="1"/>
    </xf>
    <xf numFmtId="0" fontId="12" fillId="0" borderId="17" xfId="59" applyFont="1" applyBorder="1" applyAlignment="1" applyProtection="1">
      <alignment horizontal="left" vertical="center" wrapText="1"/>
      <protection hidden="1"/>
    </xf>
    <xf numFmtId="0" fontId="12" fillId="0" borderId="18" xfId="59" applyFont="1" applyBorder="1" applyAlignment="1" applyProtection="1">
      <alignment horizontal="left" vertical="center" wrapText="1"/>
      <protection hidden="1"/>
    </xf>
    <xf numFmtId="49" fontId="0" fillId="0" borderId="10" xfId="59" applyNumberFormat="1" applyFont="1" applyBorder="1" applyAlignment="1" applyProtection="1">
      <alignment horizontal="center" vertical="center"/>
      <protection hidden="1"/>
    </xf>
    <xf numFmtId="49" fontId="1" fillId="0" borderId="10" xfId="59" applyNumberFormat="1" applyFont="1" applyBorder="1" applyAlignment="1" applyProtection="1">
      <alignment horizontal="center" vertical="center"/>
      <protection locked="0"/>
    </xf>
    <xf numFmtId="49" fontId="0" fillId="0" borderId="10" xfId="59" applyNumberFormat="1" applyFont="1" applyBorder="1" applyAlignment="1" applyProtection="1">
      <alignment horizontal="left" vertical="center"/>
      <protection locked="0"/>
    </xf>
    <xf numFmtId="14" fontId="0" fillId="0" borderId="12" xfId="59" applyNumberFormat="1" applyFont="1" applyBorder="1" applyAlignment="1" applyProtection="1">
      <alignment horizontal="center" vertical="center" wrapText="1"/>
      <protection hidden="1"/>
    </xf>
    <xf numFmtId="14" fontId="0" fillId="0" borderId="16" xfId="59" applyNumberFormat="1" applyFont="1" applyBorder="1" applyAlignment="1" applyProtection="1">
      <alignment horizontal="center" vertical="center" wrapText="1"/>
      <protection hidden="1"/>
    </xf>
    <xf numFmtId="14" fontId="0" fillId="0" borderId="14" xfId="59" applyNumberFormat="1" applyFont="1" applyBorder="1" applyAlignment="1" applyProtection="1">
      <alignment horizontal="center" vertical="center" wrapText="1"/>
      <protection hidden="1"/>
    </xf>
    <xf numFmtId="49" fontId="1" fillId="0" borderId="14" xfId="59" applyNumberFormat="1" applyFont="1" applyBorder="1" applyAlignment="1" applyProtection="1">
      <alignment horizontal="center" vertical="center"/>
      <protection locked="0"/>
    </xf>
    <xf numFmtId="0" fontId="1" fillId="0" borderId="17" xfId="59" applyFont="1" applyBorder="1" applyAlignment="1" applyProtection="1">
      <alignment horizontal="center" vertical="center"/>
      <protection hidden="1"/>
    </xf>
    <xf numFmtId="0" fontId="1" fillId="0" borderId="18" xfId="59" applyFont="1" applyBorder="1" applyAlignment="1" applyProtection="1">
      <alignment horizontal="center" vertical="center"/>
      <protection hidden="1"/>
    </xf>
    <xf numFmtId="0" fontId="1" fillId="0" borderId="13" xfId="59" applyFont="1" applyBorder="1" applyAlignment="1" applyProtection="1">
      <alignment horizontal="center" vertical="center"/>
      <protection hidden="1"/>
    </xf>
    <xf numFmtId="0" fontId="1" fillId="0" borderId="10" xfId="59" applyFont="1" applyBorder="1" applyAlignment="1" applyProtection="1">
      <alignment horizontal="center" vertical="center"/>
      <protection hidden="1"/>
    </xf>
    <xf numFmtId="0" fontId="1" fillId="0" borderId="10" xfId="59" applyFont="1" applyBorder="1" applyAlignment="1" applyProtection="1">
      <alignment horizontal="center" vertical="center" wrapText="1"/>
      <protection hidden="1"/>
    </xf>
    <xf numFmtId="14" fontId="1" fillId="0" borderId="23" xfId="59" applyNumberFormat="1" applyFont="1" applyBorder="1" applyAlignment="1" applyProtection="1">
      <alignment horizontal="center" vertical="center"/>
      <protection hidden="1"/>
    </xf>
    <xf numFmtId="14" fontId="1" fillId="0" borderId="24" xfId="59" applyNumberFormat="1" applyFont="1" applyBorder="1" applyAlignment="1" applyProtection="1">
      <alignment horizontal="center" vertical="center"/>
      <protection hidden="1"/>
    </xf>
    <xf numFmtId="0" fontId="1" fillId="0" borderId="20" xfId="59" applyNumberFormat="1" applyFont="1" applyBorder="1" applyAlignment="1" applyProtection="1">
      <alignment horizontal="center" vertical="center"/>
      <protection hidden="1"/>
    </xf>
    <xf numFmtId="0" fontId="1" fillId="0" borderId="28" xfId="59" applyNumberFormat="1" applyFont="1" applyBorder="1" applyAlignment="1" applyProtection="1">
      <alignment horizontal="center" vertical="center"/>
      <protection hidden="1"/>
    </xf>
    <xf numFmtId="1" fontId="1" fillId="0" borderId="10" xfId="59" applyNumberFormat="1" applyFont="1" applyBorder="1" applyAlignment="1" applyProtection="1">
      <alignment horizontal="center" vertical="center"/>
      <protection hidden="1"/>
    </xf>
    <xf numFmtId="0" fontId="0" fillId="0" borderId="23" xfId="59" applyFont="1" applyBorder="1" applyAlignment="1" applyProtection="1">
      <alignment vertical="center"/>
      <protection locked="0"/>
    </xf>
    <xf numFmtId="0" fontId="0" fillId="0" borderId="24" xfId="59" applyFont="1" applyBorder="1" applyAlignment="1" applyProtection="1">
      <alignment vertical="center"/>
      <protection locked="0"/>
    </xf>
    <xf numFmtId="0" fontId="0" fillId="0" borderId="20" xfId="59" applyFont="1" applyBorder="1" applyAlignment="1" applyProtection="1">
      <alignment vertical="center"/>
      <protection hidden="1"/>
    </xf>
    <xf numFmtId="0" fontId="0" fillId="0" borderId="28" xfId="59" applyFont="1" applyBorder="1" applyAlignment="1" applyProtection="1">
      <alignment vertical="center"/>
      <protection hidden="1"/>
    </xf>
    <xf numFmtId="0" fontId="0" fillId="0" borderId="0" xfId="59" applyFont="1" applyBorder="1" applyAlignment="1" applyProtection="1">
      <alignment vertical="center"/>
      <protection locked="0"/>
    </xf>
    <xf numFmtId="0" fontId="0" fillId="0" borderId="22" xfId="59" applyFont="1" applyBorder="1" applyAlignment="1" applyProtection="1">
      <alignment vertical="center"/>
      <protection locked="0"/>
    </xf>
    <xf numFmtId="0" fontId="1" fillId="0" borderId="21" xfId="59" applyFont="1" applyBorder="1" applyAlignment="1" applyProtection="1">
      <alignment vertical="center"/>
      <protection hidden="1"/>
    </xf>
    <xf numFmtId="0" fontId="1" fillId="0" borderId="23" xfId="59" applyFont="1" applyBorder="1" applyAlignment="1" applyProtection="1">
      <alignment vertical="center"/>
      <protection hidden="1"/>
    </xf>
    <xf numFmtId="0" fontId="0" fillId="0" borderId="20" xfId="59" applyFont="1" applyBorder="1" applyAlignment="1" applyProtection="1">
      <alignment horizontal="left" vertical="center"/>
      <protection hidden="1"/>
    </xf>
    <xf numFmtId="0" fontId="0" fillId="0" borderId="28" xfId="59" applyFont="1" applyBorder="1" applyAlignment="1" applyProtection="1">
      <alignment horizontal="left" vertical="center"/>
      <protection hidden="1"/>
    </xf>
    <xf numFmtId="0" fontId="0" fillId="0" borderId="17" xfId="0" applyFont="1" applyFill="1" applyBorder="1" applyAlignment="1" applyProtection="1">
      <alignment horizontal="left" vertical="center" wrapText="1"/>
      <protection hidden="1"/>
    </xf>
    <xf numFmtId="0" fontId="0" fillId="0" borderId="18" xfId="0" applyFont="1" applyFill="1" applyBorder="1" applyAlignment="1" applyProtection="1">
      <alignment horizontal="left" vertical="center" wrapText="1"/>
      <protection hidden="1"/>
    </xf>
    <xf numFmtId="0" fontId="0" fillId="0" borderId="13" xfId="0" applyFont="1" applyFill="1" applyBorder="1" applyAlignment="1" applyProtection="1">
      <alignment horizontal="left" vertical="center" wrapText="1"/>
      <protection hidden="1"/>
    </xf>
    <xf numFmtId="0" fontId="5" fillId="0" borderId="17" xfId="0" applyFont="1" applyBorder="1" applyAlignment="1" applyProtection="1">
      <alignment horizontal="center" vertical="center" wrapText="1"/>
      <protection hidden="1"/>
    </xf>
    <xf numFmtId="0" fontId="5" fillId="0" borderId="18" xfId="0" applyFont="1" applyBorder="1" applyAlignment="1" applyProtection="1">
      <alignment horizontal="center" vertical="center" wrapText="1"/>
      <protection hidden="1"/>
    </xf>
    <xf numFmtId="0" fontId="5" fillId="0" borderId="13" xfId="0" applyFont="1" applyBorder="1" applyAlignment="1" applyProtection="1">
      <alignment horizontal="center" vertical="center" wrapText="1"/>
      <protection hidden="1"/>
    </xf>
    <xf numFmtId="0" fontId="47" fillId="24" borderId="17" xfId="0" applyFont="1" applyFill="1" applyBorder="1" applyAlignment="1" applyProtection="1">
      <alignment horizontal="left" vertical="center" wrapText="1"/>
      <protection hidden="1"/>
    </xf>
    <xf numFmtId="0" fontId="47" fillId="24" borderId="18" xfId="0" applyFont="1" applyFill="1" applyBorder="1" applyAlignment="1" applyProtection="1">
      <alignment horizontal="left" vertical="center" wrapText="1"/>
      <protection hidden="1"/>
    </xf>
    <xf numFmtId="0" fontId="47" fillId="24" borderId="13" xfId="0" applyFont="1" applyFill="1" applyBorder="1" applyAlignment="1" applyProtection="1">
      <alignment horizontal="left" vertical="center" wrapText="1"/>
      <protection hidden="1"/>
    </xf>
    <xf numFmtId="0" fontId="49" fillId="24" borderId="17" xfId="0" applyFont="1" applyFill="1" applyBorder="1" applyAlignment="1" applyProtection="1">
      <alignment horizontal="left" vertical="center"/>
      <protection hidden="1"/>
    </xf>
    <xf numFmtId="0" fontId="49" fillId="24" borderId="18" xfId="0" applyFont="1" applyFill="1" applyBorder="1" applyAlignment="1" applyProtection="1">
      <alignment horizontal="left" vertical="center"/>
      <protection hidden="1"/>
    </xf>
    <xf numFmtId="0" fontId="49" fillId="24" borderId="13" xfId="0" applyFont="1" applyFill="1" applyBorder="1" applyAlignment="1" applyProtection="1">
      <alignment horizontal="left" vertical="center"/>
      <protection hidden="1"/>
    </xf>
    <xf numFmtId="0" fontId="0" fillId="0" borderId="17" xfId="0" applyFill="1" applyBorder="1" applyAlignment="1" applyProtection="1">
      <alignment horizontal="left" vertical="center" wrapText="1"/>
      <protection hidden="1"/>
    </xf>
    <xf numFmtId="0" fontId="0" fillId="0" borderId="18" xfId="0" applyFill="1" applyBorder="1" applyAlignment="1" applyProtection="1">
      <alignment horizontal="left" vertical="center" wrapText="1"/>
      <protection hidden="1"/>
    </xf>
    <xf numFmtId="0" fontId="0" fillId="0" borderId="13" xfId="0" applyFill="1" applyBorder="1" applyAlignment="1" applyProtection="1">
      <alignment horizontal="left" vertical="center" wrapText="1"/>
      <protection hidden="1"/>
    </xf>
    <xf numFmtId="171" fontId="1" fillId="0" borderId="46" xfId="60" applyNumberFormat="1" applyFont="1" applyBorder="1" applyAlignment="1" applyProtection="1">
      <alignment horizontal="center" vertical="center"/>
      <protection hidden="1"/>
    </xf>
    <xf numFmtId="171" fontId="1" fillId="0" borderId="47" xfId="60" applyNumberFormat="1" applyFont="1" applyBorder="1" applyAlignment="1" applyProtection="1">
      <alignment horizontal="center" vertical="center"/>
      <protection hidden="1"/>
    </xf>
    <xf numFmtId="0" fontId="1" fillId="0" borderId="0" xfId="60" applyFont="1" applyBorder="1" applyAlignment="1" applyProtection="1">
      <alignment horizontal="left" vertical="center"/>
      <protection hidden="1"/>
    </xf>
    <xf numFmtId="0" fontId="9" fillId="0" borderId="48" xfId="0" applyFont="1" applyBorder="1" applyAlignment="1" applyProtection="1">
      <alignment horizontal="center" vertical="center"/>
      <protection hidden="1"/>
    </xf>
    <xf numFmtId="0" fontId="9" fillId="0" borderId="49" xfId="0" applyFont="1" applyBorder="1" applyAlignment="1" applyProtection="1">
      <alignment horizontal="center" vertical="center"/>
      <protection hidden="1"/>
    </xf>
    <xf numFmtId="0" fontId="9" fillId="0" borderId="50" xfId="0" applyFont="1" applyBorder="1" applyAlignment="1" applyProtection="1">
      <alignment horizontal="center" vertical="center"/>
      <protection hidden="1"/>
    </xf>
    <xf numFmtId="0" fontId="9" fillId="0" borderId="51" xfId="0" applyFont="1" applyBorder="1" applyAlignment="1" applyProtection="1">
      <alignment horizontal="center" vertical="center"/>
      <protection hidden="1"/>
    </xf>
    <xf numFmtId="0" fontId="9" fillId="0" borderId="52" xfId="0" applyFont="1" applyBorder="1" applyAlignment="1" applyProtection="1">
      <alignment horizontal="center" vertical="center"/>
      <protection hidden="1"/>
    </xf>
    <xf numFmtId="0" fontId="9" fillId="0" borderId="53" xfId="0" applyFont="1" applyBorder="1" applyAlignment="1" applyProtection="1">
      <alignment horizontal="center" vertical="center"/>
      <protection hidden="1"/>
    </xf>
    <xf numFmtId="0" fontId="8" fillId="0" borderId="19" xfId="61" applyFont="1" applyBorder="1" applyAlignment="1" applyProtection="1">
      <alignment horizontal="center" vertical="center" wrapText="1"/>
      <protection hidden="1"/>
    </xf>
    <xf numFmtId="0" fontId="4" fillId="0" borderId="20" xfId="0" applyFont="1" applyBorder="1" applyAlignment="1" applyProtection="1">
      <alignment horizontal="center" vertical="center"/>
      <protection hidden="1"/>
    </xf>
    <xf numFmtId="0" fontId="4" fillId="0" borderId="28" xfId="0" applyFont="1" applyBorder="1" applyAlignment="1" applyProtection="1">
      <alignment horizontal="center" vertical="center"/>
      <protection hidden="1"/>
    </xf>
    <xf numFmtId="0" fontId="4" fillId="0" borderId="21" xfId="0" applyFont="1" applyBorder="1" applyAlignment="1" applyProtection="1">
      <alignment horizontal="center" vertical="center"/>
      <protection hidden="1"/>
    </xf>
    <xf numFmtId="0" fontId="4" fillId="0" borderId="23" xfId="0" applyFont="1" applyBorder="1" applyAlignment="1" applyProtection="1">
      <alignment horizontal="center" vertical="center"/>
      <protection hidden="1"/>
    </xf>
    <xf numFmtId="0" fontId="4" fillId="0" borderId="24" xfId="0" applyFont="1" applyBorder="1" applyAlignment="1" applyProtection="1">
      <alignment horizontal="center" vertical="center"/>
      <protection hidden="1"/>
    </xf>
    <xf numFmtId="0" fontId="1" fillId="0" borderId="0" xfId="0" applyFont="1" applyBorder="1" applyAlignment="1" applyProtection="1">
      <alignment horizontal="left"/>
      <protection hidden="1"/>
    </xf>
    <xf numFmtId="0" fontId="13" fillId="0" borderId="19" xfId="60" applyFont="1" applyBorder="1" applyAlignment="1" applyProtection="1">
      <alignment horizontal="center" vertical="center"/>
      <protection hidden="1"/>
    </xf>
    <xf numFmtId="0" fontId="13" fillId="0" borderId="20" xfId="60" applyFont="1" applyBorder="1" applyAlignment="1" applyProtection="1">
      <alignment horizontal="center" vertical="center"/>
      <protection hidden="1"/>
    </xf>
    <xf numFmtId="0" fontId="13" fillId="0" borderId="28" xfId="60" applyFont="1" applyBorder="1" applyAlignment="1" applyProtection="1">
      <alignment horizontal="center" vertical="center"/>
      <protection hidden="1"/>
    </xf>
    <xf numFmtId="0" fontId="1" fillId="0" borderId="21" xfId="60" applyFont="1" applyBorder="1" applyAlignment="1" applyProtection="1">
      <alignment horizontal="center" vertical="center"/>
      <protection hidden="1"/>
    </xf>
    <xf numFmtId="0" fontId="1" fillId="0" borderId="23" xfId="60" applyFont="1" applyBorder="1" applyAlignment="1" applyProtection="1">
      <alignment horizontal="center" vertical="center"/>
      <protection hidden="1"/>
    </xf>
    <xf numFmtId="0" fontId="1" fillId="0" borderId="24" xfId="60" applyFont="1" applyBorder="1" applyAlignment="1" applyProtection="1">
      <alignment horizontal="center" vertical="center"/>
      <protection hidden="1"/>
    </xf>
    <xf numFmtId="0" fontId="9" fillId="0" borderId="54" xfId="0" applyFont="1" applyBorder="1" applyAlignment="1" applyProtection="1">
      <alignment horizontal="center" vertical="center"/>
      <protection hidden="1"/>
    </xf>
    <xf numFmtId="0" fontId="9" fillId="0" borderId="55" xfId="0" applyFont="1" applyBorder="1" applyAlignment="1" applyProtection="1">
      <alignment horizontal="center" vertical="center"/>
      <protection hidden="1"/>
    </xf>
    <xf numFmtId="0" fontId="1" fillId="0" borderId="20" xfId="60" applyNumberFormat="1" applyFont="1" applyBorder="1" applyAlignment="1" applyProtection="1">
      <alignment horizontal="center" vertical="center"/>
      <protection hidden="1"/>
    </xf>
    <xf numFmtId="0" fontId="1" fillId="0" borderId="28" xfId="60" applyNumberFormat="1" applyFont="1" applyBorder="1" applyAlignment="1" applyProtection="1">
      <alignment horizontal="center" vertical="center"/>
      <protection hidden="1"/>
    </xf>
    <xf numFmtId="14" fontId="1" fillId="0" borderId="23" xfId="60" applyNumberFormat="1" applyFont="1" applyBorder="1" applyAlignment="1" applyProtection="1">
      <alignment horizontal="center" vertical="center"/>
      <protection hidden="1"/>
    </xf>
    <xf numFmtId="14" fontId="1" fillId="0" borderId="24" xfId="60" applyNumberFormat="1" applyFont="1" applyBorder="1" applyAlignment="1" applyProtection="1">
      <alignment horizontal="center" vertical="center"/>
      <protection hidden="1"/>
    </xf>
    <xf numFmtId="0" fontId="15" fillId="0" borderId="56" xfId="0" applyFont="1" applyBorder="1" applyAlignment="1" applyProtection="1">
      <alignment horizontal="left" vertical="center"/>
      <protection hidden="1"/>
    </xf>
    <xf numFmtId="0" fontId="15" fillId="0" borderId="49" xfId="0" applyFont="1" applyBorder="1" applyAlignment="1" applyProtection="1">
      <alignment horizontal="left" vertical="center"/>
      <protection hidden="1"/>
    </xf>
    <xf numFmtId="0" fontId="15" fillId="0" borderId="54" xfId="0" applyFont="1" applyBorder="1" applyAlignment="1" applyProtection="1">
      <alignment horizontal="left" vertical="center"/>
      <protection hidden="1"/>
    </xf>
    <xf numFmtId="0" fontId="15" fillId="0" borderId="57" xfId="0" applyFont="1" applyBorder="1" applyAlignment="1" applyProtection="1">
      <alignment horizontal="left" vertical="center"/>
      <protection hidden="1"/>
    </xf>
    <xf numFmtId="0" fontId="15" fillId="0" borderId="52" xfId="0" applyFont="1" applyBorder="1" applyAlignment="1" applyProtection="1">
      <alignment horizontal="left" vertical="center"/>
      <protection hidden="1"/>
    </xf>
    <xf numFmtId="0" fontId="15" fillId="0" borderId="55" xfId="0" applyFont="1" applyBorder="1" applyAlignment="1" applyProtection="1">
      <alignment horizontal="left" vertical="center"/>
      <protection hidden="1"/>
    </xf>
    <xf numFmtId="0" fontId="51" fillId="24" borderId="20" xfId="61" applyFont="1" applyFill="1" applyBorder="1" applyAlignment="1" applyProtection="1">
      <alignment horizontal="left"/>
      <protection hidden="1"/>
    </xf>
    <xf numFmtId="0" fontId="51" fillId="24" borderId="28" xfId="61" applyFont="1" applyFill="1" applyBorder="1" applyAlignment="1" applyProtection="1">
      <alignment horizontal="left"/>
      <protection hidden="1"/>
    </xf>
    <xf numFmtId="0" fontId="7" fillId="0" borderId="0" xfId="60" applyFont="1" applyAlignment="1" applyProtection="1">
      <alignment horizontal="center" vertical="center" wrapText="1"/>
      <protection hidden="1"/>
    </xf>
    <xf numFmtId="0" fontId="7" fillId="0" borderId="22" xfId="60" applyFont="1" applyBorder="1" applyAlignment="1" applyProtection="1">
      <alignment horizontal="center" vertical="center" wrapText="1"/>
      <protection hidden="1"/>
    </xf>
    <xf numFmtId="0" fontId="0" fillId="0" borderId="19" xfId="61" applyFont="1" applyBorder="1" applyAlignment="1" applyProtection="1">
      <alignment horizontal="left" vertical="center"/>
      <protection hidden="1"/>
    </xf>
    <xf numFmtId="0" fontId="0" fillId="0" borderId="20" xfId="61" applyFont="1" applyBorder="1" applyAlignment="1" applyProtection="1">
      <alignment horizontal="left" vertical="center"/>
      <protection hidden="1"/>
    </xf>
    <xf numFmtId="0" fontId="0" fillId="0" borderId="21" xfId="61" applyFont="1" applyBorder="1" applyAlignment="1" applyProtection="1">
      <alignment horizontal="left" vertical="top"/>
      <protection hidden="1"/>
    </xf>
    <xf numFmtId="0" fontId="0" fillId="0" borderId="23" xfId="61" applyFont="1" applyBorder="1" applyAlignment="1" applyProtection="1">
      <alignment horizontal="left" vertical="top"/>
      <protection hidden="1"/>
    </xf>
    <xf numFmtId="0" fontId="0" fillId="26" borderId="17" xfId="0" applyFill="1" applyBorder="1" applyAlignment="1" applyProtection="1">
      <alignment horizontal="left" vertical="center" wrapText="1"/>
      <protection hidden="1"/>
    </xf>
    <xf numFmtId="0" fontId="0" fillId="26" borderId="18" xfId="0" applyFill="1" applyBorder="1" applyAlignment="1" applyProtection="1">
      <alignment horizontal="left" vertical="center" wrapText="1"/>
      <protection hidden="1"/>
    </xf>
    <xf numFmtId="0" fontId="0" fillId="26" borderId="13" xfId="0" applyFill="1" applyBorder="1" applyAlignment="1" applyProtection="1">
      <alignment horizontal="left" vertical="center" wrapText="1"/>
      <protection hidden="1"/>
    </xf>
    <xf numFmtId="0" fontId="8" fillId="0" borderId="19" xfId="61" applyFont="1" applyBorder="1" applyAlignment="1" applyProtection="1">
      <alignment horizontal="left" vertical="center"/>
      <protection hidden="1"/>
    </xf>
    <xf numFmtId="0" fontId="8" fillId="0" borderId="20" xfId="61" applyFont="1" applyBorder="1" applyAlignment="1" applyProtection="1">
      <alignment horizontal="left" vertical="center"/>
      <protection hidden="1"/>
    </xf>
    <xf numFmtId="0" fontId="8" fillId="0" borderId="28" xfId="61" applyFont="1" applyBorder="1" applyAlignment="1" applyProtection="1">
      <alignment horizontal="left" vertical="center"/>
      <protection hidden="1"/>
    </xf>
    <xf numFmtId="0" fontId="8" fillId="0" borderId="21" xfId="61" applyFont="1" applyBorder="1" applyAlignment="1" applyProtection="1">
      <alignment horizontal="left" vertical="center"/>
      <protection hidden="1"/>
    </xf>
    <xf numFmtId="0" fontId="8" fillId="0" borderId="23" xfId="61" applyFont="1" applyBorder="1" applyAlignment="1" applyProtection="1">
      <alignment horizontal="left" vertical="center"/>
      <protection hidden="1"/>
    </xf>
    <xf numFmtId="0" fontId="8" fillId="0" borderId="24" xfId="61" applyFont="1" applyBorder="1" applyAlignment="1" applyProtection="1">
      <alignment horizontal="left" vertical="center"/>
      <protection hidden="1"/>
    </xf>
    <xf numFmtId="1" fontId="7" fillId="0" borderId="19" xfId="61" applyNumberFormat="1" applyFont="1" applyBorder="1" applyAlignment="1" applyProtection="1">
      <alignment horizontal="center" vertical="center" wrapText="1"/>
      <protection hidden="1"/>
    </xf>
    <xf numFmtId="1" fontId="7" fillId="0" borderId="58" xfId="61" applyNumberFormat="1" applyFont="1" applyBorder="1" applyAlignment="1" applyProtection="1">
      <alignment horizontal="center" vertical="center" wrapText="1"/>
      <protection hidden="1"/>
    </xf>
    <xf numFmtId="1" fontId="7" fillId="0" borderId="21" xfId="61" applyNumberFormat="1" applyFont="1" applyBorder="1" applyAlignment="1" applyProtection="1">
      <alignment horizontal="center" vertical="center" wrapText="1"/>
      <protection hidden="1"/>
    </xf>
    <xf numFmtId="1" fontId="7" fillId="0" borderId="59" xfId="61" applyNumberFormat="1" applyFont="1" applyBorder="1" applyAlignment="1" applyProtection="1">
      <alignment horizontal="center" vertical="center" wrapText="1"/>
      <protection hidden="1"/>
    </xf>
    <xf numFmtId="0" fontId="0" fillId="0" borderId="17" xfId="60" applyFont="1" applyBorder="1" applyAlignment="1" applyProtection="1">
      <alignment horizontal="left" vertical="center"/>
      <protection hidden="1"/>
    </xf>
    <xf numFmtId="0" fontId="0" fillId="0" borderId="18" xfId="60" applyFont="1" applyBorder="1" applyAlignment="1" applyProtection="1">
      <alignment horizontal="left" vertical="center"/>
      <protection hidden="1"/>
    </xf>
    <xf numFmtId="0" fontId="0" fillId="0" borderId="13" xfId="60" applyFont="1" applyBorder="1" applyAlignment="1" applyProtection="1">
      <alignment horizontal="left" vertical="center"/>
      <protection hidden="1"/>
    </xf>
    <xf numFmtId="0" fontId="51" fillId="24" borderId="0" xfId="61" applyFont="1" applyFill="1" applyBorder="1" applyAlignment="1" applyProtection="1">
      <alignment horizontal="left" vertical="center"/>
      <protection hidden="1"/>
    </xf>
    <xf numFmtId="0" fontId="51" fillId="24" borderId="22" xfId="61" applyFont="1" applyFill="1" applyBorder="1" applyAlignment="1" applyProtection="1">
      <alignment horizontal="left" vertical="center"/>
      <protection hidden="1"/>
    </xf>
    <xf numFmtId="0" fontId="0" fillId="0" borderId="17" xfId="61" applyFont="1" applyBorder="1" applyAlignment="1" applyProtection="1">
      <alignment horizontal="left" vertical="center"/>
      <protection hidden="1"/>
    </xf>
    <xf numFmtId="0" fontId="0" fillId="0" borderId="18" xfId="61" applyFont="1" applyBorder="1" applyAlignment="1" applyProtection="1">
      <alignment horizontal="left" vertical="center"/>
      <protection hidden="1"/>
    </xf>
    <xf numFmtId="0" fontId="0" fillId="0" borderId="13" xfId="61" applyFont="1" applyBorder="1" applyAlignment="1" applyProtection="1">
      <alignment horizontal="left" vertical="center"/>
      <protection hidden="1"/>
    </xf>
    <xf numFmtId="1" fontId="7" fillId="0" borderId="28" xfId="61" applyNumberFormat="1" applyFont="1" applyBorder="1" applyAlignment="1" applyProtection="1">
      <alignment horizontal="center" vertical="center" wrapText="1"/>
      <protection hidden="1"/>
    </xf>
    <xf numFmtId="1" fontId="7" fillId="0" borderId="24" xfId="61" applyNumberFormat="1" applyFont="1" applyBorder="1" applyAlignment="1" applyProtection="1">
      <alignment horizontal="center" vertical="center" wrapText="1"/>
      <protection hidden="1"/>
    </xf>
    <xf numFmtId="0" fontId="1" fillId="0" borderId="19" xfId="61" applyFont="1" applyBorder="1" applyAlignment="1" applyProtection="1">
      <alignment horizontal="center" vertical="center" wrapText="1"/>
      <protection hidden="1"/>
    </xf>
    <xf numFmtId="0" fontId="0" fillId="0" borderId="28" xfId="0" applyFont="1" applyBorder="1" applyAlignment="1" applyProtection="1">
      <alignment horizontal="center" vertical="center"/>
      <protection hidden="1"/>
    </xf>
    <xf numFmtId="0" fontId="0" fillId="0" borderId="21" xfId="0" applyFont="1" applyBorder="1" applyAlignment="1" applyProtection="1">
      <alignment horizontal="center" vertical="center"/>
      <protection hidden="1"/>
    </xf>
    <xf numFmtId="0" fontId="0" fillId="0" borderId="24" xfId="0" applyFont="1" applyBorder="1" applyAlignment="1" applyProtection="1">
      <alignment horizontal="center" vertical="center"/>
      <protection hidden="1"/>
    </xf>
    <xf numFmtId="49" fontId="1" fillId="0" borderId="20" xfId="61" applyNumberFormat="1" applyFont="1" applyBorder="1" applyAlignment="1" applyProtection="1">
      <alignment horizontal="center" vertical="center"/>
      <protection hidden="1"/>
    </xf>
    <xf numFmtId="49" fontId="1" fillId="0" borderId="28" xfId="61" applyNumberFormat="1" applyFont="1" applyBorder="1" applyAlignment="1" applyProtection="1">
      <alignment horizontal="center" vertical="center"/>
      <protection hidden="1"/>
    </xf>
    <xf numFmtId="0" fontId="13" fillId="0" borderId="19" xfId="61" applyFont="1" applyBorder="1" applyAlignment="1" applyProtection="1">
      <alignment horizontal="center" vertical="center"/>
      <protection hidden="1"/>
    </xf>
    <xf numFmtId="0" fontId="1" fillId="0" borderId="21" xfId="61" applyFont="1" applyBorder="1" applyAlignment="1" applyProtection="1">
      <alignment horizontal="center" vertical="top"/>
      <protection hidden="1"/>
    </xf>
    <xf numFmtId="0" fontId="1" fillId="0" borderId="23" xfId="61" applyFont="1" applyBorder="1" applyAlignment="1" applyProtection="1">
      <alignment horizontal="center" vertical="top"/>
      <protection hidden="1"/>
    </xf>
    <xf numFmtId="0" fontId="1" fillId="0" borderId="24" xfId="61" applyFont="1" applyBorder="1" applyAlignment="1" applyProtection="1">
      <alignment horizontal="center" vertical="top"/>
      <protection hidden="1"/>
    </xf>
    <xf numFmtId="0" fontId="0" fillId="0" borderId="21" xfId="61" applyFont="1" applyBorder="1" applyAlignment="1" applyProtection="1">
      <alignment horizontal="left" vertical="center"/>
      <protection hidden="1"/>
    </xf>
    <xf numFmtId="0" fontId="0" fillId="0" borderId="23" xfId="61" applyFont="1" applyBorder="1" applyAlignment="1" applyProtection="1">
      <alignment horizontal="left" vertical="center"/>
      <protection hidden="1"/>
    </xf>
    <xf numFmtId="14" fontId="1" fillId="0" borderId="23" xfId="61" applyNumberFormat="1" applyFont="1" applyBorder="1" applyAlignment="1" applyProtection="1">
      <alignment horizontal="center" vertical="center"/>
      <protection hidden="1"/>
    </xf>
    <xf numFmtId="14" fontId="1" fillId="0" borderId="24" xfId="61" applyNumberFormat="1" applyFont="1" applyBorder="1" applyAlignment="1" applyProtection="1">
      <alignment horizontal="center" vertical="center"/>
      <protection hidden="1"/>
    </xf>
    <xf numFmtId="0" fontId="51" fillId="24" borderId="20" xfId="61" applyFont="1" applyFill="1" applyBorder="1" applyAlignment="1" applyProtection="1">
      <alignment horizontal="left" vertical="center"/>
      <protection hidden="1"/>
    </xf>
    <xf numFmtId="0" fontId="51" fillId="24" borderId="28" xfId="61" applyFont="1" applyFill="1" applyBorder="1" applyAlignment="1" applyProtection="1">
      <alignment horizontal="left" vertical="center"/>
      <protection hidden="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Comma" xfId="43"/>
    <cellStyle name="Comma [0]" xfId="44"/>
    <cellStyle name="Good" xfId="45"/>
    <cellStyle name="Heading 1" xfId="46"/>
    <cellStyle name="Heading 2" xfId="47"/>
    <cellStyle name="Heading 3" xfId="48"/>
    <cellStyle name="Heading 4" xfId="49"/>
    <cellStyle name="Hyperlink" xfId="50"/>
    <cellStyle name="Input" xfId="51"/>
    <cellStyle name="Linked Cell" xfId="52"/>
    <cellStyle name="Followed Hyperlink" xfId="53"/>
    <cellStyle name="Neutral" xfId="54"/>
    <cellStyle name="Note" xfId="55"/>
    <cellStyle name="Output" xfId="56"/>
    <cellStyle name="Currency" xfId="57"/>
    <cellStyle name="Currency [0]" xfId="58"/>
    <cellStyle name="Standard_Deckblatt" xfId="59"/>
    <cellStyle name="Standard_VAAUSWER" xfId="60"/>
    <cellStyle name="Standard_VAERGEBN" xfId="61"/>
    <cellStyle name="Percent" xfId="62"/>
    <cellStyle name="Title" xfId="63"/>
    <cellStyle name="Total" xfId="64"/>
    <cellStyle name="Warning Text" xfId="65"/>
  </cellStyles>
  <dxfs count="88">
    <dxf>
      <fill>
        <patternFill>
          <bgColor indexed="10"/>
        </patternFill>
      </fill>
    </dxf>
    <dxf>
      <fill>
        <patternFill>
          <bgColor indexed="11"/>
        </patternFill>
      </fill>
    </dxf>
    <dxf>
      <fill>
        <patternFill>
          <bgColor indexed="50"/>
        </patternFill>
      </fill>
    </dxf>
    <dxf>
      <font>
        <color indexed="9"/>
      </font>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patternType="gray0625">
          <fgColor indexed="10"/>
        </patternFill>
      </fill>
    </dxf>
    <dxf/>
    <dxf>
      <fill>
        <patternFill patternType="gray0625">
          <fgColor indexed="10"/>
        </patternFill>
      </fill>
    </dxf>
    <dxf/>
    <dxf>
      <fill>
        <patternFill patternType="gray0625">
          <fgColor indexed="10"/>
        </patternFill>
      </fill>
    </dxf>
    <dxf/>
    <dxf>
      <fill>
        <patternFill patternType="gray0625">
          <fgColor indexed="10"/>
        </patternFill>
      </fill>
    </dxf>
    <dxf/>
    <dxf>
      <fill>
        <patternFill patternType="gray0625">
          <fgColor indexed="10"/>
        </patternFill>
      </fill>
    </dxf>
    <dxf/>
    <dxf>
      <fill>
        <patternFill patternType="gray0625">
          <fgColor indexed="10"/>
        </patternFill>
      </fill>
    </dxf>
    <dxf/>
    <dxf>
      <fill>
        <patternFill patternType="gray0625">
          <fgColor indexed="10"/>
        </patternFill>
      </fill>
    </dxf>
    <dxf/>
    <dxf>
      <fill>
        <patternFill patternType="gray0625">
          <fgColor indexed="10"/>
        </patternFill>
      </fill>
    </dxf>
    <dxf/>
    <dxf>
      <fill>
        <patternFill patternType="gray0625">
          <fgColor indexed="10"/>
        </patternFill>
      </fill>
    </dxf>
    <dxf/>
    <dxf>
      <fill>
        <patternFill patternType="gray0625">
          <fgColor indexed="10"/>
        </patternFill>
      </fill>
    </dxf>
    <dxf/>
    <dxf>
      <fill>
        <patternFill patternType="gray0625">
          <fgColor indexed="10"/>
        </patternFill>
      </fill>
    </dxf>
    <dxf/>
    <dxf>
      <fill>
        <patternFill patternType="gray0625">
          <fgColor indexed="10"/>
        </patternFill>
      </fill>
    </dxf>
    <dxf/>
    <dxf>
      <fill>
        <patternFill patternType="gray0625">
          <fgColor indexed="10"/>
        </patternFill>
      </fill>
    </dxf>
    <dxf/>
    <dxf>
      <fill>
        <patternFill patternType="gray0625">
          <fgColor indexed="10"/>
        </patternFill>
      </fill>
    </dxf>
    <dxf/>
    <dxf>
      <fill>
        <patternFill patternType="gray0625">
          <fgColor indexed="10"/>
        </patternFill>
      </fill>
    </dxf>
    <dxf/>
    <dxf>
      <fill>
        <patternFill patternType="gray0625">
          <fgColor indexed="10"/>
        </patternFill>
      </fill>
    </dxf>
    <dxf/>
    <dxf>
      <fill>
        <patternFill patternType="gray0625">
          <fgColor indexed="10"/>
        </patternFill>
      </fill>
    </dxf>
    <dxf/>
    <dxf>
      <fill>
        <patternFill patternType="gray0625">
          <fgColor indexed="10"/>
        </patternFill>
      </fill>
    </dxf>
    <dxf/>
    <dxf>
      <fill>
        <patternFill patternType="gray0625">
          <fgColor indexed="10"/>
        </patternFill>
      </fill>
    </dxf>
    <dxf/>
    <dxf>
      <fill>
        <patternFill patternType="gray0625">
          <fgColor indexed="10"/>
        </patternFill>
      </fill>
    </dxf>
    <dxf/>
    <dxf>
      <fill>
        <patternFill patternType="gray0625">
          <fgColor indexed="10"/>
        </patternFill>
      </fill>
    </dxf>
    <dxf/>
    <dxf>
      <fill>
        <patternFill patternType="gray0625">
          <fgColor indexed="10"/>
        </patternFill>
      </fill>
    </dxf>
    <dxf/>
    <dxf>
      <fill>
        <patternFill patternType="gray0625">
          <fgColor indexed="10"/>
        </patternFill>
      </fill>
    </dxf>
    <dxf/>
    <dxf>
      <fill>
        <patternFill patternType="gray0625">
          <fgColor indexed="10"/>
        </patternFill>
      </fill>
    </dxf>
    <dxf/>
    <dxf>
      <fill>
        <patternFill patternType="gray0625">
          <fgColor indexed="10"/>
        </patternFill>
      </fill>
    </dxf>
    <dxf/>
    <dxf>
      <fill>
        <patternFill patternType="gray0625">
          <fgColor indexed="10"/>
        </patternFill>
      </fill>
    </dxf>
    <dxf/>
    <dxf>
      <fill>
        <patternFill patternType="gray0625">
          <fgColor indexed="10"/>
        </patternFill>
      </fill>
    </dxf>
    <dxf/>
    <dxf>
      <fill>
        <patternFill patternType="gray0625">
          <fgColor indexed="10"/>
        </patternFill>
      </fill>
    </dxf>
    <dxf/>
    <dxf>
      <fill>
        <patternFill patternType="gray0625">
          <fgColor indexed="10"/>
        </patternFill>
      </fill>
    </dxf>
    <dxf/>
    <dxf>
      <fill>
        <patternFill patternType="gray0625">
          <fgColor indexed="10"/>
        </patternFill>
      </fill>
    </dxf>
    <dxf/>
    <dxf>
      <fill>
        <patternFill>
          <bgColor indexed="10"/>
        </patternFill>
      </fill>
    </dxf>
    <dxf>
      <fill>
        <patternFill>
          <bgColor indexed="11"/>
        </patternFill>
      </fill>
    </dxf>
    <dxf>
      <fill>
        <patternFill patternType="gray0625">
          <fgColor indexed="10"/>
        </patternFill>
      </fill>
    </dxf>
    <dxf>
      <fill>
        <patternFill patternType="gray0625">
          <fgColor indexed="10"/>
        </patternFill>
      </fill>
    </dxf>
    <dxf>
      <fill>
        <patternFill patternType="gray0625">
          <fgColor indexed="1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patternType="gray0625">
          <fgColor indexed="10"/>
        </patternFill>
      </fill>
    </dxf>
    <dxf>
      <fill>
        <patternFill>
          <bgColor indexed="10"/>
        </patternFill>
      </fill>
    </dxf>
    <dxf>
      <fill>
        <patternFill>
          <bgColor indexed="13"/>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0565"/>
          <c:w val="0.92325"/>
          <c:h val="0.88725"/>
        </c:manualLayout>
      </c:layout>
      <c:barChart>
        <c:barDir val="bar"/>
        <c:grouping val="clustered"/>
        <c:varyColors val="0"/>
        <c:ser>
          <c:idx val="0"/>
          <c:order val="0"/>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'process audit_eval_diagram'!$H$18:$H$29</c:f>
              <c:numCache/>
            </c:numRef>
          </c:val>
        </c:ser>
        <c:gapWidth val="200"/>
        <c:axId val="51323319"/>
        <c:axId val="11981244"/>
      </c:barChart>
      <c:catAx>
        <c:axId val="51323319"/>
        <c:scaling>
          <c:orientation val="maxMin"/>
        </c:scaling>
        <c:axPos val="l"/>
        <c:delete val="1"/>
        <c:majorTickMark val="out"/>
        <c:minorTickMark val="none"/>
        <c:tickLblPos val="none"/>
        <c:crossAx val="11981244"/>
        <c:crosses val="autoZero"/>
        <c:auto val="0"/>
        <c:lblOffset val="100"/>
        <c:tickLblSkip val="1"/>
        <c:noMultiLvlLbl val="0"/>
      </c:catAx>
      <c:valAx>
        <c:axId val="11981244"/>
        <c:scaling>
          <c:orientation val="minMax"/>
          <c:max val="100"/>
          <c:min val="50"/>
        </c:scaling>
        <c:axPos val="t"/>
        <c:delete val="1"/>
        <c:majorTickMark val="out"/>
        <c:minorTickMark val="none"/>
        <c:tickLblPos val="none"/>
        <c:crossAx val="5132331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75"/>
          <c:y val="0.02475"/>
          <c:w val="0.94175"/>
          <c:h val="0.97525"/>
        </c:manualLayout>
      </c:layout>
      <c:barChart>
        <c:barDir val="bar"/>
        <c:grouping val="clustered"/>
        <c:varyColors val="0"/>
        <c:ser>
          <c:idx val="0"/>
          <c:order val="0"/>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'process audit_eval_diagram'!$H$11:$H$12</c:f>
              <c:numCache/>
            </c:numRef>
          </c:val>
        </c:ser>
        <c:gapWidth val="200"/>
        <c:axId val="11911757"/>
        <c:axId val="9896634"/>
      </c:barChart>
      <c:catAx>
        <c:axId val="11911757"/>
        <c:scaling>
          <c:orientation val="maxMin"/>
        </c:scaling>
        <c:axPos val="l"/>
        <c:delete val="1"/>
        <c:majorTickMark val="out"/>
        <c:minorTickMark val="none"/>
        <c:tickLblPos val="none"/>
        <c:crossAx val="9896634"/>
        <c:crosses val="autoZero"/>
        <c:auto val="0"/>
        <c:lblOffset val="100"/>
        <c:tickLblSkip val="1"/>
        <c:noMultiLvlLbl val="0"/>
      </c:catAx>
      <c:valAx>
        <c:axId val="9896634"/>
        <c:scaling>
          <c:orientation val="minMax"/>
          <c:max val="100"/>
          <c:min val="50"/>
        </c:scaling>
        <c:axPos val="t"/>
        <c:delete val="1"/>
        <c:majorTickMark val="out"/>
        <c:minorTickMark val="none"/>
        <c:tickLblPos val="none"/>
        <c:crossAx val="1191175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
          <c:y val="0.09425"/>
          <c:w val="0.891"/>
          <c:h val="0.89375"/>
        </c:manualLayout>
      </c:layout>
      <c:barChart>
        <c:barDir val="bar"/>
        <c:grouping val="clustered"/>
        <c:varyColors val="0"/>
        <c:ser>
          <c:idx val="0"/>
          <c:order val="0"/>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'process audit_eval_diagram'!$H$34:$H$37</c:f>
              <c:numCache/>
            </c:numRef>
          </c:val>
        </c:ser>
        <c:gapWidth val="200"/>
        <c:axId val="18566931"/>
        <c:axId val="1570088"/>
      </c:barChart>
      <c:catAx>
        <c:axId val="18566931"/>
        <c:scaling>
          <c:orientation val="maxMin"/>
        </c:scaling>
        <c:axPos val="l"/>
        <c:delete val="1"/>
        <c:majorTickMark val="out"/>
        <c:minorTickMark val="none"/>
        <c:tickLblPos val="none"/>
        <c:crossAx val="1570088"/>
        <c:crosses val="autoZero"/>
        <c:auto val="0"/>
        <c:lblOffset val="100"/>
        <c:tickLblSkip val="1"/>
        <c:noMultiLvlLbl val="0"/>
      </c:catAx>
      <c:valAx>
        <c:axId val="1570088"/>
        <c:scaling>
          <c:orientation val="minMax"/>
          <c:max val="100"/>
          <c:min val="50"/>
        </c:scaling>
        <c:axPos val="t"/>
        <c:delete val="1"/>
        <c:majorTickMark val="out"/>
        <c:minorTickMark val="none"/>
        <c:tickLblPos val="none"/>
        <c:crossAx val="1856693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4</xdr:row>
      <xdr:rowOff>0</xdr:rowOff>
    </xdr:from>
    <xdr:to>
      <xdr:col>21</xdr:col>
      <xdr:colOff>0</xdr:colOff>
      <xdr:row>4</xdr:row>
      <xdr:rowOff>190500</xdr:rowOff>
    </xdr:to>
    <xdr:sp>
      <xdr:nvSpPr>
        <xdr:cNvPr id="1" name="Line 45"/>
        <xdr:cNvSpPr>
          <a:spLocks/>
        </xdr:cNvSpPr>
      </xdr:nvSpPr>
      <xdr:spPr>
        <a:xfrm>
          <a:off x="7858125" y="819150"/>
          <a:ext cx="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10</xdr:row>
      <xdr:rowOff>0</xdr:rowOff>
    </xdr:from>
    <xdr:to>
      <xdr:col>21</xdr:col>
      <xdr:colOff>0</xdr:colOff>
      <xdr:row>11</xdr:row>
      <xdr:rowOff>0</xdr:rowOff>
    </xdr:to>
    <xdr:sp>
      <xdr:nvSpPr>
        <xdr:cNvPr id="2" name="Line 46"/>
        <xdr:cNvSpPr>
          <a:spLocks/>
        </xdr:cNvSpPr>
      </xdr:nvSpPr>
      <xdr:spPr>
        <a:xfrm>
          <a:off x="7858125" y="1981200"/>
          <a:ext cx="0" cy="2000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14</xdr:row>
      <xdr:rowOff>0</xdr:rowOff>
    </xdr:from>
    <xdr:to>
      <xdr:col>21</xdr:col>
      <xdr:colOff>0</xdr:colOff>
      <xdr:row>15</xdr:row>
      <xdr:rowOff>0</xdr:rowOff>
    </xdr:to>
    <xdr:sp>
      <xdr:nvSpPr>
        <xdr:cNvPr id="3" name="Line 47"/>
        <xdr:cNvSpPr>
          <a:spLocks/>
        </xdr:cNvSpPr>
      </xdr:nvSpPr>
      <xdr:spPr>
        <a:xfrm flipH="1">
          <a:off x="7858125" y="2790825"/>
          <a:ext cx="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20</xdr:row>
      <xdr:rowOff>0</xdr:rowOff>
    </xdr:from>
    <xdr:to>
      <xdr:col>21</xdr:col>
      <xdr:colOff>0</xdr:colOff>
      <xdr:row>20</xdr:row>
      <xdr:rowOff>190500</xdr:rowOff>
    </xdr:to>
    <xdr:sp>
      <xdr:nvSpPr>
        <xdr:cNvPr id="4" name="Line 48"/>
        <xdr:cNvSpPr>
          <a:spLocks/>
        </xdr:cNvSpPr>
      </xdr:nvSpPr>
      <xdr:spPr>
        <a:xfrm flipH="1">
          <a:off x="7858125" y="4095750"/>
          <a:ext cx="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3</xdr:row>
      <xdr:rowOff>0</xdr:rowOff>
    </xdr:from>
    <xdr:to>
      <xdr:col>24</xdr:col>
      <xdr:colOff>0</xdr:colOff>
      <xdr:row>5</xdr:row>
      <xdr:rowOff>0</xdr:rowOff>
    </xdr:to>
    <xdr:sp>
      <xdr:nvSpPr>
        <xdr:cNvPr id="5" name="Line 49"/>
        <xdr:cNvSpPr>
          <a:spLocks/>
        </xdr:cNvSpPr>
      </xdr:nvSpPr>
      <xdr:spPr>
        <a:xfrm>
          <a:off x="9534525" y="619125"/>
          <a:ext cx="0" cy="4000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8</xdr:row>
      <xdr:rowOff>152400</xdr:rowOff>
    </xdr:from>
    <xdr:to>
      <xdr:col>24</xdr:col>
      <xdr:colOff>0</xdr:colOff>
      <xdr:row>9</xdr:row>
      <xdr:rowOff>190500</xdr:rowOff>
    </xdr:to>
    <xdr:sp>
      <xdr:nvSpPr>
        <xdr:cNvPr id="6" name="Line 50"/>
        <xdr:cNvSpPr>
          <a:spLocks/>
        </xdr:cNvSpPr>
      </xdr:nvSpPr>
      <xdr:spPr>
        <a:xfrm>
          <a:off x="9534525" y="1762125"/>
          <a:ext cx="0" cy="2095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13</xdr:row>
      <xdr:rowOff>85725</xdr:rowOff>
    </xdr:from>
    <xdr:to>
      <xdr:col>24</xdr:col>
      <xdr:colOff>0</xdr:colOff>
      <xdr:row>14</xdr:row>
      <xdr:rowOff>180975</xdr:rowOff>
    </xdr:to>
    <xdr:sp>
      <xdr:nvSpPr>
        <xdr:cNvPr id="7" name="Line 51"/>
        <xdr:cNvSpPr>
          <a:spLocks/>
        </xdr:cNvSpPr>
      </xdr:nvSpPr>
      <xdr:spPr>
        <a:xfrm>
          <a:off x="9534525" y="2638425"/>
          <a:ext cx="0" cy="3333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xdr:row>
      <xdr:rowOff>76200</xdr:rowOff>
    </xdr:from>
    <xdr:to>
      <xdr:col>22</xdr:col>
      <xdr:colOff>371475</xdr:colOff>
      <xdr:row>22</xdr:row>
      <xdr:rowOff>180975</xdr:rowOff>
    </xdr:to>
    <xdr:grpSp>
      <xdr:nvGrpSpPr>
        <xdr:cNvPr id="8" name="Group 55"/>
        <xdr:cNvGrpSpPr>
          <a:grpSpLocks/>
        </xdr:cNvGrpSpPr>
      </xdr:nvGrpSpPr>
      <xdr:grpSpPr>
        <a:xfrm>
          <a:off x="8505825" y="304800"/>
          <a:ext cx="371475" cy="4371975"/>
          <a:chOff x="915" y="32"/>
          <a:chExt cx="39" cy="459"/>
        </a:xfrm>
        <a:solidFill>
          <a:srgbClr val="FFFFFF"/>
        </a:solidFill>
      </xdr:grpSpPr>
      <xdr:sp>
        <xdr:nvSpPr>
          <xdr:cNvPr id="9" name="Line 52"/>
          <xdr:cNvSpPr>
            <a:spLocks/>
          </xdr:cNvSpPr>
        </xdr:nvSpPr>
        <xdr:spPr>
          <a:xfrm>
            <a:off x="915" y="491"/>
            <a:ext cx="21"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53"/>
          <xdr:cNvSpPr>
            <a:spLocks/>
          </xdr:cNvSpPr>
        </xdr:nvSpPr>
        <xdr:spPr>
          <a:xfrm flipH="1" flipV="1">
            <a:off x="936" y="33"/>
            <a:ext cx="0" cy="458"/>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54"/>
          <xdr:cNvSpPr>
            <a:spLocks/>
          </xdr:cNvSpPr>
        </xdr:nvSpPr>
        <xdr:spPr>
          <a:xfrm>
            <a:off x="936" y="32"/>
            <a:ext cx="18"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23</xdr:col>
      <xdr:colOff>19050</xdr:colOff>
      <xdr:row>5</xdr:row>
      <xdr:rowOff>0</xdr:rowOff>
    </xdr:from>
    <xdr:to>
      <xdr:col>25</xdr:col>
      <xdr:colOff>19050</xdr:colOff>
      <xdr:row>8</xdr:row>
      <xdr:rowOff>152400</xdr:rowOff>
    </xdr:to>
    <xdr:pic>
      <xdr:nvPicPr>
        <xdr:cNvPr id="12" name="CommandButton1"/>
        <xdr:cNvPicPr preferRelativeResize="1">
          <a:picLocks noChangeAspect="1"/>
        </xdr:cNvPicPr>
      </xdr:nvPicPr>
      <xdr:blipFill>
        <a:blip r:embed="rId1"/>
        <a:stretch>
          <a:fillRect/>
        </a:stretch>
      </xdr:blipFill>
      <xdr:spPr>
        <a:xfrm>
          <a:off x="8905875" y="1019175"/>
          <a:ext cx="1295400" cy="742950"/>
        </a:xfrm>
        <a:prstGeom prst="rect">
          <a:avLst/>
        </a:prstGeom>
        <a:noFill/>
        <a:ln w="9525" cmpd="sng">
          <a:noFill/>
        </a:ln>
      </xdr:spPr>
    </xdr:pic>
    <xdr:clientData fPrintsWithSheet="0"/>
  </xdr:twoCellAnchor>
  <xdr:twoCellAnchor editAs="oneCell">
    <xdr:from>
      <xdr:col>23</xdr:col>
      <xdr:colOff>28575</xdr:colOff>
      <xdr:row>9</xdr:row>
      <xdr:rowOff>190500</xdr:rowOff>
    </xdr:from>
    <xdr:to>
      <xdr:col>25</xdr:col>
      <xdr:colOff>19050</xdr:colOff>
      <xdr:row>13</xdr:row>
      <xdr:rowOff>76200</xdr:rowOff>
    </xdr:to>
    <xdr:pic>
      <xdr:nvPicPr>
        <xdr:cNvPr id="13" name="CommandButton2"/>
        <xdr:cNvPicPr preferRelativeResize="1">
          <a:picLocks noChangeAspect="1"/>
        </xdr:cNvPicPr>
      </xdr:nvPicPr>
      <xdr:blipFill>
        <a:blip r:embed="rId2"/>
        <a:stretch>
          <a:fillRect/>
        </a:stretch>
      </xdr:blipFill>
      <xdr:spPr>
        <a:xfrm>
          <a:off x="8915400" y="1971675"/>
          <a:ext cx="1285875" cy="65722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323850</xdr:colOff>
      <xdr:row>0</xdr:row>
      <xdr:rowOff>0</xdr:rowOff>
    </xdr:from>
    <xdr:to>
      <xdr:col>12</xdr:col>
      <xdr:colOff>438150</xdr:colOff>
      <xdr:row>0</xdr:row>
      <xdr:rowOff>0</xdr:rowOff>
    </xdr:to>
    <xdr:sp>
      <xdr:nvSpPr>
        <xdr:cNvPr id="1" name="Rectangle 1"/>
        <xdr:cNvSpPr>
          <a:spLocks/>
        </xdr:cNvSpPr>
      </xdr:nvSpPr>
      <xdr:spPr>
        <a:xfrm>
          <a:off x="6905625" y="0"/>
          <a:ext cx="114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323850</xdr:colOff>
      <xdr:row>0</xdr:row>
      <xdr:rowOff>0</xdr:rowOff>
    </xdr:from>
    <xdr:to>
      <xdr:col>12</xdr:col>
      <xdr:colOff>438150</xdr:colOff>
      <xdr:row>0</xdr:row>
      <xdr:rowOff>0</xdr:rowOff>
    </xdr:to>
    <xdr:sp>
      <xdr:nvSpPr>
        <xdr:cNvPr id="2" name="Rectangle 2"/>
        <xdr:cNvSpPr>
          <a:spLocks/>
        </xdr:cNvSpPr>
      </xdr:nvSpPr>
      <xdr:spPr>
        <a:xfrm>
          <a:off x="6905625" y="0"/>
          <a:ext cx="114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219075</xdr:colOff>
      <xdr:row>0</xdr:row>
      <xdr:rowOff>0</xdr:rowOff>
    </xdr:from>
    <xdr:to>
      <xdr:col>13</xdr:col>
      <xdr:colOff>0</xdr:colOff>
      <xdr:row>0</xdr:row>
      <xdr:rowOff>0</xdr:rowOff>
    </xdr:to>
    <xdr:sp>
      <xdr:nvSpPr>
        <xdr:cNvPr id="3" name="Rectangle 3"/>
        <xdr:cNvSpPr>
          <a:spLocks/>
        </xdr:cNvSpPr>
      </xdr:nvSpPr>
      <xdr:spPr>
        <a:xfrm>
          <a:off x="6800850" y="0"/>
          <a:ext cx="37147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333375</xdr:colOff>
      <xdr:row>0</xdr:row>
      <xdr:rowOff>0</xdr:rowOff>
    </xdr:from>
    <xdr:to>
      <xdr:col>12</xdr:col>
      <xdr:colOff>447675</xdr:colOff>
      <xdr:row>0</xdr:row>
      <xdr:rowOff>0</xdr:rowOff>
    </xdr:to>
    <xdr:sp>
      <xdr:nvSpPr>
        <xdr:cNvPr id="4" name="Rectangle 4"/>
        <xdr:cNvSpPr>
          <a:spLocks/>
        </xdr:cNvSpPr>
      </xdr:nvSpPr>
      <xdr:spPr>
        <a:xfrm>
          <a:off x="6915150" y="0"/>
          <a:ext cx="114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0</xdr:row>
      <xdr:rowOff>0</xdr:rowOff>
    </xdr:from>
    <xdr:to>
      <xdr:col>13</xdr:col>
      <xdr:colOff>0</xdr:colOff>
      <xdr:row>0</xdr:row>
      <xdr:rowOff>0</xdr:rowOff>
    </xdr:to>
    <xdr:sp>
      <xdr:nvSpPr>
        <xdr:cNvPr id="5" name="Rectangle 5"/>
        <xdr:cNvSpPr>
          <a:spLocks/>
        </xdr:cNvSpPr>
      </xdr:nvSpPr>
      <xdr:spPr>
        <a:xfrm>
          <a:off x="1051560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0</xdr:row>
      <xdr:rowOff>0</xdr:rowOff>
    </xdr:from>
    <xdr:to>
      <xdr:col>13</xdr:col>
      <xdr:colOff>0</xdr:colOff>
      <xdr:row>0</xdr:row>
      <xdr:rowOff>0</xdr:rowOff>
    </xdr:to>
    <xdr:sp>
      <xdr:nvSpPr>
        <xdr:cNvPr id="6" name="Rectangle 6"/>
        <xdr:cNvSpPr>
          <a:spLocks/>
        </xdr:cNvSpPr>
      </xdr:nvSpPr>
      <xdr:spPr>
        <a:xfrm>
          <a:off x="1051560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0</xdr:row>
      <xdr:rowOff>0</xdr:rowOff>
    </xdr:from>
    <xdr:to>
      <xdr:col>13</xdr:col>
      <xdr:colOff>0</xdr:colOff>
      <xdr:row>0</xdr:row>
      <xdr:rowOff>0</xdr:rowOff>
    </xdr:to>
    <xdr:sp>
      <xdr:nvSpPr>
        <xdr:cNvPr id="7" name="Rectangle 7"/>
        <xdr:cNvSpPr>
          <a:spLocks/>
        </xdr:cNvSpPr>
      </xdr:nvSpPr>
      <xdr:spPr>
        <a:xfrm>
          <a:off x="1051560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133350</xdr:colOff>
      <xdr:row>0</xdr:row>
      <xdr:rowOff>0</xdr:rowOff>
    </xdr:from>
    <xdr:to>
      <xdr:col>12</xdr:col>
      <xdr:colOff>247650</xdr:colOff>
      <xdr:row>0</xdr:row>
      <xdr:rowOff>0</xdr:rowOff>
    </xdr:to>
    <xdr:sp>
      <xdr:nvSpPr>
        <xdr:cNvPr id="8" name="Rectangle 8"/>
        <xdr:cNvSpPr>
          <a:spLocks/>
        </xdr:cNvSpPr>
      </xdr:nvSpPr>
      <xdr:spPr>
        <a:xfrm>
          <a:off x="6715125" y="0"/>
          <a:ext cx="114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0</xdr:row>
      <xdr:rowOff>0</xdr:rowOff>
    </xdr:from>
    <xdr:to>
      <xdr:col>13</xdr:col>
      <xdr:colOff>0</xdr:colOff>
      <xdr:row>0</xdr:row>
      <xdr:rowOff>0</xdr:rowOff>
    </xdr:to>
    <xdr:sp>
      <xdr:nvSpPr>
        <xdr:cNvPr id="9" name="Rectangle 9"/>
        <xdr:cNvSpPr>
          <a:spLocks/>
        </xdr:cNvSpPr>
      </xdr:nvSpPr>
      <xdr:spPr>
        <a:xfrm>
          <a:off x="1051560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0</xdr:row>
      <xdr:rowOff>0</xdr:rowOff>
    </xdr:from>
    <xdr:to>
      <xdr:col>13</xdr:col>
      <xdr:colOff>0</xdr:colOff>
      <xdr:row>0</xdr:row>
      <xdr:rowOff>0</xdr:rowOff>
    </xdr:to>
    <xdr:sp>
      <xdr:nvSpPr>
        <xdr:cNvPr id="10" name="Rectangle 10"/>
        <xdr:cNvSpPr>
          <a:spLocks/>
        </xdr:cNvSpPr>
      </xdr:nvSpPr>
      <xdr:spPr>
        <a:xfrm>
          <a:off x="1051560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0</xdr:row>
      <xdr:rowOff>0</xdr:rowOff>
    </xdr:from>
    <xdr:to>
      <xdr:col>1</xdr:col>
      <xdr:colOff>276225</xdr:colOff>
      <xdr:row>0</xdr:row>
      <xdr:rowOff>0</xdr:rowOff>
    </xdr:to>
    <xdr:sp>
      <xdr:nvSpPr>
        <xdr:cNvPr id="11" name="Rectangle 11"/>
        <xdr:cNvSpPr>
          <a:spLocks/>
        </xdr:cNvSpPr>
      </xdr:nvSpPr>
      <xdr:spPr>
        <a:xfrm>
          <a:off x="504825" y="0"/>
          <a:ext cx="114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12" name="Rectangle 12"/>
        <xdr:cNvSpPr>
          <a:spLocks/>
        </xdr:cNvSpPr>
      </xdr:nvSpPr>
      <xdr:spPr>
        <a:xfrm>
          <a:off x="28670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171450</xdr:colOff>
      <xdr:row>0</xdr:row>
      <xdr:rowOff>0</xdr:rowOff>
    </xdr:from>
    <xdr:to>
      <xdr:col>1</xdr:col>
      <xdr:colOff>285750</xdr:colOff>
      <xdr:row>0</xdr:row>
      <xdr:rowOff>0</xdr:rowOff>
    </xdr:to>
    <xdr:sp>
      <xdr:nvSpPr>
        <xdr:cNvPr id="13" name="Rectangle 13"/>
        <xdr:cNvSpPr>
          <a:spLocks/>
        </xdr:cNvSpPr>
      </xdr:nvSpPr>
      <xdr:spPr>
        <a:xfrm>
          <a:off x="514350" y="0"/>
          <a:ext cx="114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14" name="Rectangle 14"/>
        <xdr:cNvSpPr>
          <a:spLocks/>
        </xdr:cNvSpPr>
      </xdr:nvSpPr>
      <xdr:spPr>
        <a:xfrm>
          <a:off x="28670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0</xdr:row>
      <xdr:rowOff>0</xdr:rowOff>
    </xdr:from>
    <xdr:to>
      <xdr:col>1</xdr:col>
      <xdr:colOff>276225</xdr:colOff>
      <xdr:row>0</xdr:row>
      <xdr:rowOff>0</xdr:rowOff>
    </xdr:to>
    <xdr:sp>
      <xdr:nvSpPr>
        <xdr:cNvPr id="15" name="Rectangle 15"/>
        <xdr:cNvSpPr>
          <a:spLocks/>
        </xdr:cNvSpPr>
      </xdr:nvSpPr>
      <xdr:spPr>
        <a:xfrm>
          <a:off x="504825" y="0"/>
          <a:ext cx="114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16" name="Rectangle 16"/>
        <xdr:cNvSpPr>
          <a:spLocks/>
        </xdr:cNvSpPr>
      </xdr:nvSpPr>
      <xdr:spPr>
        <a:xfrm>
          <a:off x="28670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0</xdr:colOff>
      <xdr:row>0</xdr:row>
      <xdr:rowOff>38100</xdr:rowOff>
    </xdr:from>
    <xdr:to>
      <xdr:col>12</xdr:col>
      <xdr:colOff>1628775</xdr:colOff>
      <xdr:row>1</xdr:row>
      <xdr:rowOff>190500</xdr:rowOff>
    </xdr:to>
    <xdr:pic>
      <xdr:nvPicPr>
        <xdr:cNvPr id="17" name="ToggleButton1"/>
        <xdr:cNvPicPr preferRelativeResize="1">
          <a:picLocks noChangeAspect="1"/>
        </xdr:cNvPicPr>
      </xdr:nvPicPr>
      <xdr:blipFill>
        <a:blip r:embed="rId1"/>
        <a:stretch>
          <a:fillRect/>
        </a:stretch>
      </xdr:blipFill>
      <xdr:spPr>
        <a:xfrm>
          <a:off x="6210300" y="38100"/>
          <a:ext cx="2000250" cy="38100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xdr:nvSpPr>
        <xdr:cNvPr id="1" name="Rectangle 1"/>
        <xdr:cNvSpPr>
          <a:spLocks/>
        </xdr:cNvSpPr>
      </xdr:nvSpPr>
      <xdr:spPr>
        <a:xfrm>
          <a:off x="99917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 name="Rectangle 2"/>
        <xdr:cNvSpPr>
          <a:spLocks/>
        </xdr:cNvSpPr>
      </xdr:nvSpPr>
      <xdr:spPr>
        <a:xfrm>
          <a:off x="99917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3" name="Rectangle 3"/>
        <xdr:cNvSpPr>
          <a:spLocks/>
        </xdr:cNvSpPr>
      </xdr:nvSpPr>
      <xdr:spPr>
        <a:xfrm>
          <a:off x="9991725"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4" name="Rectangle 4"/>
        <xdr:cNvSpPr>
          <a:spLocks/>
        </xdr:cNvSpPr>
      </xdr:nvSpPr>
      <xdr:spPr>
        <a:xfrm>
          <a:off x="99917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5" name="Rectangle 5"/>
        <xdr:cNvSpPr>
          <a:spLocks/>
        </xdr:cNvSpPr>
      </xdr:nvSpPr>
      <xdr:spPr>
        <a:xfrm>
          <a:off x="99917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6" name="Rectangle 6"/>
        <xdr:cNvSpPr>
          <a:spLocks/>
        </xdr:cNvSpPr>
      </xdr:nvSpPr>
      <xdr:spPr>
        <a:xfrm>
          <a:off x="99917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7" name="Rectangle 7"/>
        <xdr:cNvSpPr>
          <a:spLocks/>
        </xdr:cNvSpPr>
      </xdr:nvSpPr>
      <xdr:spPr>
        <a:xfrm>
          <a:off x="99917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8" name="Rectangle 8"/>
        <xdr:cNvSpPr>
          <a:spLocks/>
        </xdr:cNvSpPr>
      </xdr:nvSpPr>
      <xdr:spPr>
        <a:xfrm>
          <a:off x="99917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9" name="Rectangle 9"/>
        <xdr:cNvSpPr>
          <a:spLocks/>
        </xdr:cNvSpPr>
      </xdr:nvSpPr>
      <xdr:spPr>
        <a:xfrm>
          <a:off x="99917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0" name="Rectangle 10"/>
        <xdr:cNvSpPr>
          <a:spLocks/>
        </xdr:cNvSpPr>
      </xdr:nvSpPr>
      <xdr:spPr>
        <a:xfrm>
          <a:off x="99917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0</xdr:row>
      <xdr:rowOff>0</xdr:rowOff>
    </xdr:from>
    <xdr:to>
      <xdr:col>1</xdr:col>
      <xdr:colOff>276225</xdr:colOff>
      <xdr:row>0</xdr:row>
      <xdr:rowOff>0</xdr:rowOff>
    </xdr:to>
    <xdr:sp>
      <xdr:nvSpPr>
        <xdr:cNvPr id="11" name="Rectangle 11"/>
        <xdr:cNvSpPr>
          <a:spLocks/>
        </xdr:cNvSpPr>
      </xdr:nvSpPr>
      <xdr:spPr>
        <a:xfrm>
          <a:off x="561975" y="0"/>
          <a:ext cx="114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12" name="Rectangle 12"/>
        <xdr:cNvSpPr>
          <a:spLocks/>
        </xdr:cNvSpPr>
      </xdr:nvSpPr>
      <xdr:spPr>
        <a:xfrm>
          <a:off x="292417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171450</xdr:colOff>
      <xdr:row>0</xdr:row>
      <xdr:rowOff>0</xdr:rowOff>
    </xdr:from>
    <xdr:to>
      <xdr:col>1</xdr:col>
      <xdr:colOff>285750</xdr:colOff>
      <xdr:row>0</xdr:row>
      <xdr:rowOff>0</xdr:rowOff>
    </xdr:to>
    <xdr:sp>
      <xdr:nvSpPr>
        <xdr:cNvPr id="13" name="Rectangle 13"/>
        <xdr:cNvSpPr>
          <a:spLocks/>
        </xdr:cNvSpPr>
      </xdr:nvSpPr>
      <xdr:spPr>
        <a:xfrm>
          <a:off x="571500" y="0"/>
          <a:ext cx="114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14" name="Rectangle 14"/>
        <xdr:cNvSpPr>
          <a:spLocks/>
        </xdr:cNvSpPr>
      </xdr:nvSpPr>
      <xdr:spPr>
        <a:xfrm>
          <a:off x="292417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0</xdr:row>
      <xdr:rowOff>0</xdr:rowOff>
    </xdr:from>
    <xdr:to>
      <xdr:col>1</xdr:col>
      <xdr:colOff>276225</xdr:colOff>
      <xdr:row>0</xdr:row>
      <xdr:rowOff>0</xdr:rowOff>
    </xdr:to>
    <xdr:sp>
      <xdr:nvSpPr>
        <xdr:cNvPr id="15" name="Rectangle 15"/>
        <xdr:cNvSpPr>
          <a:spLocks/>
        </xdr:cNvSpPr>
      </xdr:nvSpPr>
      <xdr:spPr>
        <a:xfrm>
          <a:off x="561975" y="0"/>
          <a:ext cx="114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16" name="Rectangle 16"/>
        <xdr:cNvSpPr>
          <a:spLocks/>
        </xdr:cNvSpPr>
      </xdr:nvSpPr>
      <xdr:spPr>
        <a:xfrm>
          <a:off x="292417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13</xdr:row>
      <xdr:rowOff>47625</xdr:rowOff>
    </xdr:from>
    <xdr:to>
      <xdr:col>29</xdr:col>
      <xdr:colOff>38100</xdr:colOff>
      <xdr:row>16</xdr:row>
      <xdr:rowOff>0</xdr:rowOff>
    </xdr:to>
    <xdr:grpSp>
      <xdr:nvGrpSpPr>
        <xdr:cNvPr id="1" name="Group 89"/>
        <xdr:cNvGrpSpPr>
          <a:grpSpLocks/>
        </xdr:cNvGrpSpPr>
      </xdr:nvGrpSpPr>
      <xdr:grpSpPr>
        <a:xfrm>
          <a:off x="3990975" y="2619375"/>
          <a:ext cx="2038350" cy="533400"/>
          <a:chOff x="419" y="289"/>
          <a:chExt cx="214" cy="54"/>
        </a:xfrm>
        <a:solidFill>
          <a:srgbClr val="FFFFFF"/>
        </a:solidFill>
      </xdr:grpSpPr>
      <xdr:sp>
        <xdr:nvSpPr>
          <xdr:cNvPr id="2" name="Text 29"/>
          <xdr:cNvSpPr txBox="1">
            <a:spLocks noChangeArrowheads="1"/>
          </xdr:cNvSpPr>
        </xdr:nvSpPr>
        <xdr:spPr>
          <a:xfrm>
            <a:off x="509" y="289"/>
            <a:ext cx="81" cy="25"/>
          </a:xfrm>
          <a:prstGeom prst="rect">
            <a:avLst/>
          </a:prstGeom>
          <a:no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E</a:t>
            </a:r>
            <a:r>
              <a:rPr lang="en-US" cap="none" sz="900" b="0" i="0" u="none" baseline="-25000">
                <a:solidFill>
                  <a:srgbClr val="000000"/>
                </a:solidFill>
                <a:latin typeface="Arial"/>
                <a:ea typeface="Arial"/>
                <a:cs typeface="Arial"/>
              </a:rPr>
              <a:t>DE</a:t>
            </a:r>
            <a:r>
              <a:rPr lang="en-US" cap="none" sz="900" b="0" i="0" u="none" baseline="0">
                <a:solidFill>
                  <a:srgbClr val="000000"/>
                </a:solidFill>
                <a:latin typeface="Arial"/>
                <a:ea typeface="Arial"/>
                <a:cs typeface="Arial"/>
              </a:rPr>
              <a:t>  +  E</a:t>
            </a:r>
            <a:r>
              <a:rPr lang="en-US" cap="none" sz="900" b="0" i="0" u="none" baseline="-25000">
                <a:solidFill>
                  <a:srgbClr val="000000"/>
                </a:solidFill>
                <a:latin typeface="Arial"/>
                <a:ea typeface="Arial"/>
                <a:cs typeface="Arial"/>
              </a:rPr>
              <a:t>PE</a:t>
            </a:r>
          </a:p>
        </xdr:txBody>
      </xdr:sp>
      <xdr:sp>
        <xdr:nvSpPr>
          <xdr:cNvPr id="3" name="Text 30"/>
          <xdr:cNvSpPr txBox="1">
            <a:spLocks noChangeArrowheads="1"/>
          </xdr:cNvSpPr>
        </xdr:nvSpPr>
        <xdr:spPr>
          <a:xfrm>
            <a:off x="472" y="311"/>
            <a:ext cx="161" cy="32"/>
          </a:xfrm>
          <a:prstGeom prst="rect">
            <a:avLst/>
          </a:prstGeom>
          <a:no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No. of evaluated elements</a:t>
            </a:r>
          </a:p>
        </xdr:txBody>
      </xdr:sp>
      <xdr:sp>
        <xdr:nvSpPr>
          <xdr:cNvPr id="4" name="Text 31"/>
          <xdr:cNvSpPr txBox="1">
            <a:spLocks noChangeArrowheads="1"/>
          </xdr:cNvSpPr>
        </xdr:nvSpPr>
        <xdr:spPr>
          <a:xfrm>
            <a:off x="419" y="289"/>
            <a:ext cx="51" cy="51"/>
          </a:xfrm>
          <a:prstGeom prst="rect">
            <a:avLst/>
          </a:prstGeom>
          <a:noFill/>
          <a:ln w="1" cmpd="sng">
            <a:noFill/>
          </a:ln>
        </xdr:spPr>
        <xdr:txBody>
          <a:bodyPr vertOverflow="clip" wrap="square" lIns="27432" tIns="22860" rIns="0" bIns="22860" anchor="ctr"/>
          <a:p>
            <a:pPr algn="l">
              <a:defRPr/>
            </a:pPr>
            <a:r>
              <a:rPr lang="en-US" cap="none" sz="900" b="1" i="0" u="none" baseline="0">
                <a:solidFill>
                  <a:srgbClr val="000000"/>
                </a:solidFill>
                <a:latin typeface="Arial"/>
                <a:ea typeface="Arial"/>
                <a:cs typeface="Arial"/>
              </a:rPr>
              <a:t>E</a:t>
            </a:r>
            <a:r>
              <a:rPr lang="en-US" cap="none" sz="900" b="1" i="0" u="none" baseline="-25000">
                <a:solidFill>
                  <a:srgbClr val="000000"/>
                </a:solidFill>
                <a:latin typeface="Arial"/>
                <a:ea typeface="Arial"/>
                <a:cs typeface="Arial"/>
              </a:rPr>
              <a:t>D</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sp>
        <xdr:nvSpPr>
          <xdr:cNvPr id="5" name="Line 24"/>
          <xdr:cNvSpPr>
            <a:spLocks/>
          </xdr:cNvSpPr>
        </xdr:nvSpPr>
        <xdr:spPr>
          <a:xfrm flipV="1">
            <a:off x="470" y="313"/>
            <a:ext cx="15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22</xdr:col>
      <xdr:colOff>171450</xdr:colOff>
      <xdr:row>62</xdr:row>
      <xdr:rowOff>9525</xdr:rowOff>
    </xdr:from>
    <xdr:to>
      <xdr:col>33</xdr:col>
      <xdr:colOff>9525</xdr:colOff>
      <xdr:row>65</xdr:row>
      <xdr:rowOff>38100</xdr:rowOff>
    </xdr:to>
    <xdr:grpSp>
      <xdr:nvGrpSpPr>
        <xdr:cNvPr id="6" name="Group 88"/>
        <xdr:cNvGrpSpPr>
          <a:grpSpLocks/>
        </xdr:cNvGrpSpPr>
      </xdr:nvGrpSpPr>
      <xdr:grpSpPr>
        <a:xfrm>
          <a:off x="4762500" y="12334875"/>
          <a:ext cx="2038350" cy="628650"/>
          <a:chOff x="500" y="1340"/>
          <a:chExt cx="214" cy="63"/>
        </a:xfrm>
        <a:solidFill>
          <a:srgbClr val="FFFFFF"/>
        </a:solidFill>
      </xdr:grpSpPr>
      <xdr:sp>
        <xdr:nvSpPr>
          <xdr:cNvPr id="7" name="Text 24"/>
          <xdr:cNvSpPr txBox="1">
            <a:spLocks noChangeArrowheads="1"/>
          </xdr:cNvSpPr>
        </xdr:nvSpPr>
        <xdr:spPr>
          <a:xfrm>
            <a:off x="583" y="1343"/>
            <a:ext cx="92" cy="32"/>
          </a:xfrm>
          <a:prstGeom prst="rect">
            <a:avLst/>
          </a:prstGeom>
          <a:no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E</a:t>
            </a:r>
            <a:r>
              <a:rPr lang="en-US" cap="none" sz="900" b="0" i="0" u="none" baseline="-25000">
                <a:solidFill>
                  <a:srgbClr val="000000"/>
                </a:solidFill>
                <a:latin typeface="Arial"/>
                <a:ea typeface="Arial"/>
                <a:cs typeface="Arial"/>
              </a:rPr>
              <a:t>Z</a:t>
            </a:r>
            <a:r>
              <a:rPr lang="en-US" cap="none" sz="900" b="0" i="0" u="none" baseline="0">
                <a:solidFill>
                  <a:srgbClr val="000000"/>
                </a:solidFill>
                <a:latin typeface="Arial"/>
                <a:ea typeface="Arial"/>
                <a:cs typeface="Arial"/>
              </a:rPr>
              <a:t>  + E</a:t>
            </a:r>
            <a:r>
              <a:rPr lang="en-US" cap="none" sz="900" b="0" i="0" u="none" baseline="-25000">
                <a:solidFill>
                  <a:srgbClr val="000000"/>
                </a:solidFill>
                <a:latin typeface="Arial"/>
                <a:ea typeface="Arial"/>
                <a:cs typeface="Arial"/>
              </a:rPr>
              <a:t>PG </a:t>
            </a:r>
            <a:r>
              <a:rPr lang="en-US" cap="none" sz="900" b="0" i="0" u="none" baseline="0">
                <a:solidFill>
                  <a:srgbClr val="000000"/>
                </a:solidFill>
                <a:latin typeface="Arial"/>
                <a:ea typeface="Arial"/>
                <a:cs typeface="Arial"/>
              </a:rPr>
              <a:t> +  E</a:t>
            </a:r>
            <a:r>
              <a:rPr lang="en-US" cap="none" sz="900" b="0" i="0" u="none" baseline="-25000">
                <a:solidFill>
                  <a:srgbClr val="000000"/>
                </a:solidFill>
                <a:latin typeface="Arial"/>
                <a:ea typeface="Arial"/>
                <a:cs typeface="Arial"/>
              </a:rPr>
              <a:t>K</a:t>
            </a:r>
          </a:p>
        </xdr:txBody>
      </xdr:sp>
      <xdr:sp>
        <xdr:nvSpPr>
          <xdr:cNvPr id="8" name="Text 30"/>
          <xdr:cNvSpPr txBox="1">
            <a:spLocks noChangeArrowheads="1"/>
          </xdr:cNvSpPr>
        </xdr:nvSpPr>
        <xdr:spPr>
          <a:xfrm>
            <a:off x="553" y="1363"/>
            <a:ext cx="161" cy="40"/>
          </a:xfrm>
          <a:prstGeom prst="rect">
            <a:avLst/>
          </a:prstGeom>
          <a:no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No. of evaluated elements</a:t>
            </a:r>
          </a:p>
        </xdr:txBody>
      </xdr:sp>
      <xdr:sp>
        <xdr:nvSpPr>
          <xdr:cNvPr id="9" name="Text 31"/>
          <xdr:cNvSpPr txBox="1">
            <a:spLocks noChangeArrowheads="1"/>
          </xdr:cNvSpPr>
        </xdr:nvSpPr>
        <xdr:spPr>
          <a:xfrm>
            <a:off x="500" y="1340"/>
            <a:ext cx="62" cy="63"/>
          </a:xfrm>
          <a:prstGeom prst="rect">
            <a:avLst/>
          </a:prstGeom>
          <a:noFill/>
          <a:ln w="1" cmpd="sng">
            <a:noFill/>
          </a:ln>
        </xdr:spPr>
        <xdr:txBody>
          <a:bodyPr vertOverflow="clip" wrap="square" lIns="27432" tIns="22860" rIns="27432" bIns="22860" anchor="ctr"/>
          <a:p>
            <a:pPr algn="ctr">
              <a:defRPr/>
            </a:pPr>
            <a:r>
              <a:rPr lang="en-US" cap="none" sz="900" b="1" i="0" u="none" baseline="0">
                <a:solidFill>
                  <a:srgbClr val="000000"/>
                </a:solidFill>
                <a:latin typeface="Arial"/>
                <a:ea typeface="Arial"/>
                <a:cs typeface="Arial"/>
              </a:rPr>
              <a:t>E</a:t>
            </a:r>
            <a:r>
              <a:rPr lang="en-US" cap="none" sz="900" b="1" i="0" u="none" baseline="-25000">
                <a:solidFill>
                  <a:srgbClr val="000000"/>
                </a:solidFill>
                <a:latin typeface="Arial"/>
                <a:ea typeface="Arial"/>
                <a:cs typeface="Arial"/>
              </a:rPr>
              <a:t>P</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sp>
        <xdr:nvSpPr>
          <xdr:cNvPr id="10" name="Line 48"/>
          <xdr:cNvSpPr>
            <a:spLocks/>
          </xdr:cNvSpPr>
        </xdr:nvSpPr>
        <xdr:spPr>
          <a:xfrm flipV="1">
            <a:off x="553" y="1370"/>
            <a:ext cx="15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323850</xdr:colOff>
      <xdr:row>0</xdr:row>
      <xdr:rowOff>0</xdr:rowOff>
    </xdr:from>
    <xdr:to>
      <xdr:col>12</xdr:col>
      <xdr:colOff>438150</xdr:colOff>
      <xdr:row>0</xdr:row>
      <xdr:rowOff>0</xdr:rowOff>
    </xdr:to>
    <xdr:sp>
      <xdr:nvSpPr>
        <xdr:cNvPr id="1" name="Rectangle 1"/>
        <xdr:cNvSpPr>
          <a:spLocks/>
        </xdr:cNvSpPr>
      </xdr:nvSpPr>
      <xdr:spPr>
        <a:xfrm>
          <a:off x="6905625" y="0"/>
          <a:ext cx="114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323850</xdr:colOff>
      <xdr:row>0</xdr:row>
      <xdr:rowOff>0</xdr:rowOff>
    </xdr:from>
    <xdr:to>
      <xdr:col>12</xdr:col>
      <xdr:colOff>438150</xdr:colOff>
      <xdr:row>0</xdr:row>
      <xdr:rowOff>0</xdr:rowOff>
    </xdr:to>
    <xdr:sp>
      <xdr:nvSpPr>
        <xdr:cNvPr id="2" name="Rectangle 2"/>
        <xdr:cNvSpPr>
          <a:spLocks/>
        </xdr:cNvSpPr>
      </xdr:nvSpPr>
      <xdr:spPr>
        <a:xfrm>
          <a:off x="6905625" y="0"/>
          <a:ext cx="114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219075</xdr:colOff>
      <xdr:row>0</xdr:row>
      <xdr:rowOff>0</xdr:rowOff>
    </xdr:from>
    <xdr:to>
      <xdr:col>13</xdr:col>
      <xdr:colOff>0</xdr:colOff>
      <xdr:row>0</xdr:row>
      <xdr:rowOff>0</xdr:rowOff>
    </xdr:to>
    <xdr:sp>
      <xdr:nvSpPr>
        <xdr:cNvPr id="3" name="Rectangle 3"/>
        <xdr:cNvSpPr>
          <a:spLocks/>
        </xdr:cNvSpPr>
      </xdr:nvSpPr>
      <xdr:spPr>
        <a:xfrm>
          <a:off x="6800850" y="0"/>
          <a:ext cx="37147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333375</xdr:colOff>
      <xdr:row>0</xdr:row>
      <xdr:rowOff>0</xdr:rowOff>
    </xdr:from>
    <xdr:to>
      <xdr:col>12</xdr:col>
      <xdr:colOff>447675</xdr:colOff>
      <xdr:row>0</xdr:row>
      <xdr:rowOff>0</xdr:rowOff>
    </xdr:to>
    <xdr:sp>
      <xdr:nvSpPr>
        <xdr:cNvPr id="4" name="Rectangle 4"/>
        <xdr:cNvSpPr>
          <a:spLocks/>
        </xdr:cNvSpPr>
      </xdr:nvSpPr>
      <xdr:spPr>
        <a:xfrm>
          <a:off x="6915150" y="0"/>
          <a:ext cx="114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0</xdr:row>
      <xdr:rowOff>0</xdr:rowOff>
    </xdr:from>
    <xdr:to>
      <xdr:col>13</xdr:col>
      <xdr:colOff>0</xdr:colOff>
      <xdr:row>0</xdr:row>
      <xdr:rowOff>0</xdr:rowOff>
    </xdr:to>
    <xdr:sp>
      <xdr:nvSpPr>
        <xdr:cNvPr id="5" name="Rectangle 5"/>
        <xdr:cNvSpPr>
          <a:spLocks/>
        </xdr:cNvSpPr>
      </xdr:nvSpPr>
      <xdr:spPr>
        <a:xfrm>
          <a:off x="1051560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0</xdr:row>
      <xdr:rowOff>0</xdr:rowOff>
    </xdr:from>
    <xdr:to>
      <xdr:col>13</xdr:col>
      <xdr:colOff>0</xdr:colOff>
      <xdr:row>0</xdr:row>
      <xdr:rowOff>0</xdr:rowOff>
    </xdr:to>
    <xdr:sp>
      <xdr:nvSpPr>
        <xdr:cNvPr id="6" name="Rectangle 6"/>
        <xdr:cNvSpPr>
          <a:spLocks/>
        </xdr:cNvSpPr>
      </xdr:nvSpPr>
      <xdr:spPr>
        <a:xfrm>
          <a:off x="1051560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0</xdr:row>
      <xdr:rowOff>0</xdr:rowOff>
    </xdr:from>
    <xdr:to>
      <xdr:col>13</xdr:col>
      <xdr:colOff>0</xdr:colOff>
      <xdr:row>0</xdr:row>
      <xdr:rowOff>0</xdr:rowOff>
    </xdr:to>
    <xdr:sp>
      <xdr:nvSpPr>
        <xdr:cNvPr id="7" name="Rectangle 7"/>
        <xdr:cNvSpPr>
          <a:spLocks/>
        </xdr:cNvSpPr>
      </xdr:nvSpPr>
      <xdr:spPr>
        <a:xfrm>
          <a:off x="1051560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133350</xdr:colOff>
      <xdr:row>0</xdr:row>
      <xdr:rowOff>0</xdr:rowOff>
    </xdr:from>
    <xdr:to>
      <xdr:col>12</xdr:col>
      <xdr:colOff>247650</xdr:colOff>
      <xdr:row>0</xdr:row>
      <xdr:rowOff>0</xdr:rowOff>
    </xdr:to>
    <xdr:sp>
      <xdr:nvSpPr>
        <xdr:cNvPr id="8" name="Rectangle 8"/>
        <xdr:cNvSpPr>
          <a:spLocks/>
        </xdr:cNvSpPr>
      </xdr:nvSpPr>
      <xdr:spPr>
        <a:xfrm>
          <a:off x="6715125" y="0"/>
          <a:ext cx="114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0</xdr:row>
      <xdr:rowOff>0</xdr:rowOff>
    </xdr:from>
    <xdr:to>
      <xdr:col>13</xdr:col>
      <xdr:colOff>0</xdr:colOff>
      <xdr:row>0</xdr:row>
      <xdr:rowOff>0</xdr:rowOff>
    </xdr:to>
    <xdr:sp>
      <xdr:nvSpPr>
        <xdr:cNvPr id="9" name="Rectangle 9"/>
        <xdr:cNvSpPr>
          <a:spLocks/>
        </xdr:cNvSpPr>
      </xdr:nvSpPr>
      <xdr:spPr>
        <a:xfrm>
          <a:off x="1051560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0</xdr:row>
      <xdr:rowOff>0</xdr:rowOff>
    </xdr:from>
    <xdr:to>
      <xdr:col>13</xdr:col>
      <xdr:colOff>0</xdr:colOff>
      <xdr:row>0</xdr:row>
      <xdr:rowOff>0</xdr:rowOff>
    </xdr:to>
    <xdr:sp>
      <xdr:nvSpPr>
        <xdr:cNvPr id="10" name="Rectangle 10"/>
        <xdr:cNvSpPr>
          <a:spLocks/>
        </xdr:cNvSpPr>
      </xdr:nvSpPr>
      <xdr:spPr>
        <a:xfrm>
          <a:off x="1051560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0</xdr:row>
      <xdr:rowOff>0</xdr:rowOff>
    </xdr:from>
    <xdr:to>
      <xdr:col>1</xdr:col>
      <xdr:colOff>276225</xdr:colOff>
      <xdr:row>0</xdr:row>
      <xdr:rowOff>0</xdr:rowOff>
    </xdr:to>
    <xdr:sp>
      <xdr:nvSpPr>
        <xdr:cNvPr id="11" name="Rectangle 11"/>
        <xdr:cNvSpPr>
          <a:spLocks/>
        </xdr:cNvSpPr>
      </xdr:nvSpPr>
      <xdr:spPr>
        <a:xfrm>
          <a:off x="504825" y="0"/>
          <a:ext cx="114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12" name="Rectangle 12"/>
        <xdr:cNvSpPr>
          <a:spLocks/>
        </xdr:cNvSpPr>
      </xdr:nvSpPr>
      <xdr:spPr>
        <a:xfrm>
          <a:off x="28670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171450</xdr:colOff>
      <xdr:row>0</xdr:row>
      <xdr:rowOff>0</xdr:rowOff>
    </xdr:from>
    <xdr:to>
      <xdr:col>1</xdr:col>
      <xdr:colOff>285750</xdr:colOff>
      <xdr:row>0</xdr:row>
      <xdr:rowOff>0</xdr:rowOff>
    </xdr:to>
    <xdr:sp>
      <xdr:nvSpPr>
        <xdr:cNvPr id="13" name="Rectangle 13"/>
        <xdr:cNvSpPr>
          <a:spLocks/>
        </xdr:cNvSpPr>
      </xdr:nvSpPr>
      <xdr:spPr>
        <a:xfrm>
          <a:off x="514350" y="0"/>
          <a:ext cx="114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14" name="Rectangle 14"/>
        <xdr:cNvSpPr>
          <a:spLocks/>
        </xdr:cNvSpPr>
      </xdr:nvSpPr>
      <xdr:spPr>
        <a:xfrm>
          <a:off x="28670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0</xdr:row>
      <xdr:rowOff>0</xdr:rowOff>
    </xdr:from>
    <xdr:to>
      <xdr:col>1</xdr:col>
      <xdr:colOff>276225</xdr:colOff>
      <xdr:row>0</xdr:row>
      <xdr:rowOff>0</xdr:rowOff>
    </xdr:to>
    <xdr:sp>
      <xdr:nvSpPr>
        <xdr:cNvPr id="15" name="Rectangle 15"/>
        <xdr:cNvSpPr>
          <a:spLocks/>
        </xdr:cNvSpPr>
      </xdr:nvSpPr>
      <xdr:spPr>
        <a:xfrm>
          <a:off x="504825" y="0"/>
          <a:ext cx="114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16" name="Rectangle 16"/>
        <xdr:cNvSpPr>
          <a:spLocks/>
        </xdr:cNvSpPr>
      </xdr:nvSpPr>
      <xdr:spPr>
        <a:xfrm>
          <a:off x="28670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323850</xdr:colOff>
      <xdr:row>0</xdr:row>
      <xdr:rowOff>0</xdr:rowOff>
    </xdr:from>
    <xdr:to>
      <xdr:col>12</xdr:col>
      <xdr:colOff>438150</xdr:colOff>
      <xdr:row>0</xdr:row>
      <xdr:rowOff>0</xdr:rowOff>
    </xdr:to>
    <xdr:sp>
      <xdr:nvSpPr>
        <xdr:cNvPr id="1" name="Rectangle 1"/>
        <xdr:cNvSpPr>
          <a:spLocks/>
        </xdr:cNvSpPr>
      </xdr:nvSpPr>
      <xdr:spPr>
        <a:xfrm>
          <a:off x="6905625" y="0"/>
          <a:ext cx="114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323850</xdr:colOff>
      <xdr:row>0</xdr:row>
      <xdr:rowOff>0</xdr:rowOff>
    </xdr:from>
    <xdr:to>
      <xdr:col>12</xdr:col>
      <xdr:colOff>438150</xdr:colOff>
      <xdr:row>0</xdr:row>
      <xdr:rowOff>0</xdr:rowOff>
    </xdr:to>
    <xdr:sp>
      <xdr:nvSpPr>
        <xdr:cNvPr id="2" name="Rectangle 2"/>
        <xdr:cNvSpPr>
          <a:spLocks/>
        </xdr:cNvSpPr>
      </xdr:nvSpPr>
      <xdr:spPr>
        <a:xfrm>
          <a:off x="6905625" y="0"/>
          <a:ext cx="114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219075</xdr:colOff>
      <xdr:row>0</xdr:row>
      <xdr:rowOff>0</xdr:rowOff>
    </xdr:from>
    <xdr:to>
      <xdr:col>13</xdr:col>
      <xdr:colOff>0</xdr:colOff>
      <xdr:row>0</xdr:row>
      <xdr:rowOff>0</xdr:rowOff>
    </xdr:to>
    <xdr:sp>
      <xdr:nvSpPr>
        <xdr:cNvPr id="3" name="Rectangle 3"/>
        <xdr:cNvSpPr>
          <a:spLocks/>
        </xdr:cNvSpPr>
      </xdr:nvSpPr>
      <xdr:spPr>
        <a:xfrm>
          <a:off x="6800850" y="0"/>
          <a:ext cx="37147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333375</xdr:colOff>
      <xdr:row>0</xdr:row>
      <xdr:rowOff>0</xdr:rowOff>
    </xdr:from>
    <xdr:to>
      <xdr:col>12</xdr:col>
      <xdr:colOff>447675</xdr:colOff>
      <xdr:row>0</xdr:row>
      <xdr:rowOff>0</xdr:rowOff>
    </xdr:to>
    <xdr:sp>
      <xdr:nvSpPr>
        <xdr:cNvPr id="4" name="Rectangle 4"/>
        <xdr:cNvSpPr>
          <a:spLocks/>
        </xdr:cNvSpPr>
      </xdr:nvSpPr>
      <xdr:spPr>
        <a:xfrm>
          <a:off x="6915150" y="0"/>
          <a:ext cx="114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0</xdr:row>
      <xdr:rowOff>0</xdr:rowOff>
    </xdr:from>
    <xdr:to>
      <xdr:col>13</xdr:col>
      <xdr:colOff>0</xdr:colOff>
      <xdr:row>0</xdr:row>
      <xdr:rowOff>0</xdr:rowOff>
    </xdr:to>
    <xdr:sp>
      <xdr:nvSpPr>
        <xdr:cNvPr id="5" name="Rectangle 5"/>
        <xdr:cNvSpPr>
          <a:spLocks/>
        </xdr:cNvSpPr>
      </xdr:nvSpPr>
      <xdr:spPr>
        <a:xfrm>
          <a:off x="1051560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0</xdr:row>
      <xdr:rowOff>0</xdr:rowOff>
    </xdr:from>
    <xdr:to>
      <xdr:col>13</xdr:col>
      <xdr:colOff>0</xdr:colOff>
      <xdr:row>0</xdr:row>
      <xdr:rowOff>0</xdr:rowOff>
    </xdr:to>
    <xdr:sp>
      <xdr:nvSpPr>
        <xdr:cNvPr id="6" name="Rectangle 6"/>
        <xdr:cNvSpPr>
          <a:spLocks/>
        </xdr:cNvSpPr>
      </xdr:nvSpPr>
      <xdr:spPr>
        <a:xfrm>
          <a:off x="1051560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0</xdr:row>
      <xdr:rowOff>0</xdr:rowOff>
    </xdr:from>
    <xdr:to>
      <xdr:col>13</xdr:col>
      <xdr:colOff>0</xdr:colOff>
      <xdr:row>0</xdr:row>
      <xdr:rowOff>0</xdr:rowOff>
    </xdr:to>
    <xdr:sp>
      <xdr:nvSpPr>
        <xdr:cNvPr id="7" name="Rectangle 7"/>
        <xdr:cNvSpPr>
          <a:spLocks/>
        </xdr:cNvSpPr>
      </xdr:nvSpPr>
      <xdr:spPr>
        <a:xfrm>
          <a:off x="1051560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133350</xdr:colOff>
      <xdr:row>0</xdr:row>
      <xdr:rowOff>0</xdr:rowOff>
    </xdr:from>
    <xdr:to>
      <xdr:col>12</xdr:col>
      <xdr:colOff>247650</xdr:colOff>
      <xdr:row>0</xdr:row>
      <xdr:rowOff>0</xdr:rowOff>
    </xdr:to>
    <xdr:sp>
      <xdr:nvSpPr>
        <xdr:cNvPr id="8" name="Rectangle 8"/>
        <xdr:cNvSpPr>
          <a:spLocks/>
        </xdr:cNvSpPr>
      </xdr:nvSpPr>
      <xdr:spPr>
        <a:xfrm>
          <a:off x="6715125" y="0"/>
          <a:ext cx="114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0</xdr:row>
      <xdr:rowOff>0</xdr:rowOff>
    </xdr:from>
    <xdr:to>
      <xdr:col>13</xdr:col>
      <xdr:colOff>0</xdr:colOff>
      <xdr:row>0</xdr:row>
      <xdr:rowOff>0</xdr:rowOff>
    </xdr:to>
    <xdr:sp>
      <xdr:nvSpPr>
        <xdr:cNvPr id="9" name="Rectangle 9"/>
        <xdr:cNvSpPr>
          <a:spLocks/>
        </xdr:cNvSpPr>
      </xdr:nvSpPr>
      <xdr:spPr>
        <a:xfrm>
          <a:off x="1051560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0</xdr:row>
      <xdr:rowOff>0</xdr:rowOff>
    </xdr:from>
    <xdr:to>
      <xdr:col>13</xdr:col>
      <xdr:colOff>0</xdr:colOff>
      <xdr:row>0</xdr:row>
      <xdr:rowOff>0</xdr:rowOff>
    </xdr:to>
    <xdr:sp>
      <xdr:nvSpPr>
        <xdr:cNvPr id="10" name="Rectangle 10"/>
        <xdr:cNvSpPr>
          <a:spLocks/>
        </xdr:cNvSpPr>
      </xdr:nvSpPr>
      <xdr:spPr>
        <a:xfrm>
          <a:off x="1051560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0</xdr:row>
      <xdr:rowOff>0</xdr:rowOff>
    </xdr:from>
    <xdr:to>
      <xdr:col>1</xdr:col>
      <xdr:colOff>276225</xdr:colOff>
      <xdr:row>0</xdr:row>
      <xdr:rowOff>0</xdr:rowOff>
    </xdr:to>
    <xdr:sp>
      <xdr:nvSpPr>
        <xdr:cNvPr id="11" name="Rectangle 11"/>
        <xdr:cNvSpPr>
          <a:spLocks/>
        </xdr:cNvSpPr>
      </xdr:nvSpPr>
      <xdr:spPr>
        <a:xfrm>
          <a:off x="504825" y="0"/>
          <a:ext cx="114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12" name="Rectangle 12"/>
        <xdr:cNvSpPr>
          <a:spLocks/>
        </xdr:cNvSpPr>
      </xdr:nvSpPr>
      <xdr:spPr>
        <a:xfrm>
          <a:off x="28670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171450</xdr:colOff>
      <xdr:row>0</xdr:row>
      <xdr:rowOff>0</xdr:rowOff>
    </xdr:from>
    <xdr:to>
      <xdr:col>1</xdr:col>
      <xdr:colOff>285750</xdr:colOff>
      <xdr:row>0</xdr:row>
      <xdr:rowOff>0</xdr:rowOff>
    </xdr:to>
    <xdr:sp>
      <xdr:nvSpPr>
        <xdr:cNvPr id="13" name="Rectangle 13"/>
        <xdr:cNvSpPr>
          <a:spLocks/>
        </xdr:cNvSpPr>
      </xdr:nvSpPr>
      <xdr:spPr>
        <a:xfrm>
          <a:off x="514350" y="0"/>
          <a:ext cx="114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14" name="Rectangle 14"/>
        <xdr:cNvSpPr>
          <a:spLocks/>
        </xdr:cNvSpPr>
      </xdr:nvSpPr>
      <xdr:spPr>
        <a:xfrm>
          <a:off x="28670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0</xdr:row>
      <xdr:rowOff>0</xdr:rowOff>
    </xdr:from>
    <xdr:to>
      <xdr:col>1</xdr:col>
      <xdr:colOff>276225</xdr:colOff>
      <xdr:row>0</xdr:row>
      <xdr:rowOff>0</xdr:rowOff>
    </xdr:to>
    <xdr:sp>
      <xdr:nvSpPr>
        <xdr:cNvPr id="15" name="Rectangle 15"/>
        <xdr:cNvSpPr>
          <a:spLocks/>
        </xdr:cNvSpPr>
      </xdr:nvSpPr>
      <xdr:spPr>
        <a:xfrm>
          <a:off x="504825" y="0"/>
          <a:ext cx="114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16" name="Rectangle 16"/>
        <xdr:cNvSpPr>
          <a:spLocks/>
        </xdr:cNvSpPr>
      </xdr:nvSpPr>
      <xdr:spPr>
        <a:xfrm>
          <a:off x="28670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xdr:nvSpPr>
        <xdr:cNvPr id="1" name="Rectangle 1"/>
        <xdr:cNvSpPr>
          <a:spLocks/>
        </xdr:cNvSpPr>
      </xdr:nvSpPr>
      <xdr:spPr>
        <a:xfrm>
          <a:off x="99917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 name="Rectangle 2"/>
        <xdr:cNvSpPr>
          <a:spLocks/>
        </xdr:cNvSpPr>
      </xdr:nvSpPr>
      <xdr:spPr>
        <a:xfrm>
          <a:off x="99917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3" name="Rectangle 3"/>
        <xdr:cNvSpPr>
          <a:spLocks/>
        </xdr:cNvSpPr>
      </xdr:nvSpPr>
      <xdr:spPr>
        <a:xfrm>
          <a:off x="9991725"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4" name="Rectangle 4"/>
        <xdr:cNvSpPr>
          <a:spLocks/>
        </xdr:cNvSpPr>
      </xdr:nvSpPr>
      <xdr:spPr>
        <a:xfrm>
          <a:off x="99917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5" name="Rectangle 5"/>
        <xdr:cNvSpPr>
          <a:spLocks/>
        </xdr:cNvSpPr>
      </xdr:nvSpPr>
      <xdr:spPr>
        <a:xfrm>
          <a:off x="99917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6" name="Rectangle 6"/>
        <xdr:cNvSpPr>
          <a:spLocks/>
        </xdr:cNvSpPr>
      </xdr:nvSpPr>
      <xdr:spPr>
        <a:xfrm>
          <a:off x="99917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7" name="Rectangle 7"/>
        <xdr:cNvSpPr>
          <a:spLocks/>
        </xdr:cNvSpPr>
      </xdr:nvSpPr>
      <xdr:spPr>
        <a:xfrm>
          <a:off x="99917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8" name="Rectangle 8"/>
        <xdr:cNvSpPr>
          <a:spLocks/>
        </xdr:cNvSpPr>
      </xdr:nvSpPr>
      <xdr:spPr>
        <a:xfrm>
          <a:off x="99917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9" name="Rectangle 9"/>
        <xdr:cNvSpPr>
          <a:spLocks/>
        </xdr:cNvSpPr>
      </xdr:nvSpPr>
      <xdr:spPr>
        <a:xfrm>
          <a:off x="99917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0" name="Rectangle 10"/>
        <xdr:cNvSpPr>
          <a:spLocks/>
        </xdr:cNvSpPr>
      </xdr:nvSpPr>
      <xdr:spPr>
        <a:xfrm>
          <a:off x="99917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0</xdr:row>
      <xdr:rowOff>0</xdr:rowOff>
    </xdr:from>
    <xdr:to>
      <xdr:col>1</xdr:col>
      <xdr:colOff>276225</xdr:colOff>
      <xdr:row>0</xdr:row>
      <xdr:rowOff>0</xdr:rowOff>
    </xdr:to>
    <xdr:sp>
      <xdr:nvSpPr>
        <xdr:cNvPr id="11" name="Rectangle 11"/>
        <xdr:cNvSpPr>
          <a:spLocks/>
        </xdr:cNvSpPr>
      </xdr:nvSpPr>
      <xdr:spPr>
        <a:xfrm>
          <a:off x="561975" y="0"/>
          <a:ext cx="114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12" name="Rectangle 12"/>
        <xdr:cNvSpPr>
          <a:spLocks/>
        </xdr:cNvSpPr>
      </xdr:nvSpPr>
      <xdr:spPr>
        <a:xfrm>
          <a:off x="292417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171450</xdr:colOff>
      <xdr:row>0</xdr:row>
      <xdr:rowOff>0</xdr:rowOff>
    </xdr:from>
    <xdr:to>
      <xdr:col>1</xdr:col>
      <xdr:colOff>285750</xdr:colOff>
      <xdr:row>0</xdr:row>
      <xdr:rowOff>0</xdr:rowOff>
    </xdr:to>
    <xdr:sp>
      <xdr:nvSpPr>
        <xdr:cNvPr id="13" name="Rectangle 13"/>
        <xdr:cNvSpPr>
          <a:spLocks/>
        </xdr:cNvSpPr>
      </xdr:nvSpPr>
      <xdr:spPr>
        <a:xfrm>
          <a:off x="571500" y="0"/>
          <a:ext cx="114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14" name="Rectangle 14"/>
        <xdr:cNvSpPr>
          <a:spLocks/>
        </xdr:cNvSpPr>
      </xdr:nvSpPr>
      <xdr:spPr>
        <a:xfrm>
          <a:off x="292417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0</xdr:row>
      <xdr:rowOff>0</xdr:rowOff>
    </xdr:from>
    <xdr:to>
      <xdr:col>1</xdr:col>
      <xdr:colOff>276225</xdr:colOff>
      <xdr:row>0</xdr:row>
      <xdr:rowOff>0</xdr:rowOff>
    </xdr:to>
    <xdr:sp>
      <xdr:nvSpPr>
        <xdr:cNvPr id="15" name="Rectangle 15"/>
        <xdr:cNvSpPr>
          <a:spLocks/>
        </xdr:cNvSpPr>
      </xdr:nvSpPr>
      <xdr:spPr>
        <a:xfrm>
          <a:off x="561975" y="0"/>
          <a:ext cx="114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16" name="Rectangle 16"/>
        <xdr:cNvSpPr>
          <a:spLocks/>
        </xdr:cNvSpPr>
      </xdr:nvSpPr>
      <xdr:spPr>
        <a:xfrm>
          <a:off x="292417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xdr:nvSpPr>
        <xdr:cNvPr id="1" name="Rectangle 1"/>
        <xdr:cNvSpPr>
          <a:spLocks/>
        </xdr:cNvSpPr>
      </xdr:nvSpPr>
      <xdr:spPr>
        <a:xfrm>
          <a:off x="99917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 name="Rectangle 2"/>
        <xdr:cNvSpPr>
          <a:spLocks/>
        </xdr:cNvSpPr>
      </xdr:nvSpPr>
      <xdr:spPr>
        <a:xfrm>
          <a:off x="99917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3" name="Rectangle 3"/>
        <xdr:cNvSpPr>
          <a:spLocks/>
        </xdr:cNvSpPr>
      </xdr:nvSpPr>
      <xdr:spPr>
        <a:xfrm>
          <a:off x="9991725"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4" name="Rectangle 4"/>
        <xdr:cNvSpPr>
          <a:spLocks/>
        </xdr:cNvSpPr>
      </xdr:nvSpPr>
      <xdr:spPr>
        <a:xfrm>
          <a:off x="99917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5" name="Rectangle 5"/>
        <xdr:cNvSpPr>
          <a:spLocks/>
        </xdr:cNvSpPr>
      </xdr:nvSpPr>
      <xdr:spPr>
        <a:xfrm>
          <a:off x="99917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6" name="Rectangle 6"/>
        <xdr:cNvSpPr>
          <a:spLocks/>
        </xdr:cNvSpPr>
      </xdr:nvSpPr>
      <xdr:spPr>
        <a:xfrm>
          <a:off x="99917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7" name="Rectangle 7"/>
        <xdr:cNvSpPr>
          <a:spLocks/>
        </xdr:cNvSpPr>
      </xdr:nvSpPr>
      <xdr:spPr>
        <a:xfrm>
          <a:off x="99917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8" name="Rectangle 8"/>
        <xdr:cNvSpPr>
          <a:spLocks/>
        </xdr:cNvSpPr>
      </xdr:nvSpPr>
      <xdr:spPr>
        <a:xfrm>
          <a:off x="99917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9" name="Rectangle 9"/>
        <xdr:cNvSpPr>
          <a:spLocks/>
        </xdr:cNvSpPr>
      </xdr:nvSpPr>
      <xdr:spPr>
        <a:xfrm>
          <a:off x="99917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0" name="Rectangle 10"/>
        <xdr:cNvSpPr>
          <a:spLocks/>
        </xdr:cNvSpPr>
      </xdr:nvSpPr>
      <xdr:spPr>
        <a:xfrm>
          <a:off x="99917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0</xdr:row>
      <xdr:rowOff>0</xdr:rowOff>
    </xdr:from>
    <xdr:to>
      <xdr:col>1</xdr:col>
      <xdr:colOff>276225</xdr:colOff>
      <xdr:row>0</xdr:row>
      <xdr:rowOff>0</xdr:rowOff>
    </xdr:to>
    <xdr:sp>
      <xdr:nvSpPr>
        <xdr:cNvPr id="11" name="Rectangle 11"/>
        <xdr:cNvSpPr>
          <a:spLocks/>
        </xdr:cNvSpPr>
      </xdr:nvSpPr>
      <xdr:spPr>
        <a:xfrm>
          <a:off x="561975" y="0"/>
          <a:ext cx="114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12" name="Rectangle 12"/>
        <xdr:cNvSpPr>
          <a:spLocks/>
        </xdr:cNvSpPr>
      </xdr:nvSpPr>
      <xdr:spPr>
        <a:xfrm>
          <a:off x="292417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171450</xdr:colOff>
      <xdr:row>0</xdr:row>
      <xdr:rowOff>0</xdr:rowOff>
    </xdr:from>
    <xdr:to>
      <xdr:col>1</xdr:col>
      <xdr:colOff>285750</xdr:colOff>
      <xdr:row>0</xdr:row>
      <xdr:rowOff>0</xdr:rowOff>
    </xdr:to>
    <xdr:sp>
      <xdr:nvSpPr>
        <xdr:cNvPr id="13" name="Rectangle 13"/>
        <xdr:cNvSpPr>
          <a:spLocks/>
        </xdr:cNvSpPr>
      </xdr:nvSpPr>
      <xdr:spPr>
        <a:xfrm>
          <a:off x="571500" y="0"/>
          <a:ext cx="114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14" name="Rectangle 14"/>
        <xdr:cNvSpPr>
          <a:spLocks/>
        </xdr:cNvSpPr>
      </xdr:nvSpPr>
      <xdr:spPr>
        <a:xfrm>
          <a:off x="292417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0</xdr:row>
      <xdr:rowOff>0</xdr:rowOff>
    </xdr:from>
    <xdr:to>
      <xdr:col>1</xdr:col>
      <xdr:colOff>276225</xdr:colOff>
      <xdr:row>0</xdr:row>
      <xdr:rowOff>0</xdr:rowOff>
    </xdr:to>
    <xdr:sp>
      <xdr:nvSpPr>
        <xdr:cNvPr id="15" name="Rectangle 15"/>
        <xdr:cNvSpPr>
          <a:spLocks/>
        </xdr:cNvSpPr>
      </xdr:nvSpPr>
      <xdr:spPr>
        <a:xfrm>
          <a:off x="561975" y="0"/>
          <a:ext cx="114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16" name="Rectangle 16"/>
        <xdr:cNvSpPr>
          <a:spLocks/>
        </xdr:cNvSpPr>
      </xdr:nvSpPr>
      <xdr:spPr>
        <a:xfrm>
          <a:off x="292417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7" name="Rectangle 1"/>
        <xdr:cNvSpPr>
          <a:spLocks/>
        </xdr:cNvSpPr>
      </xdr:nvSpPr>
      <xdr:spPr>
        <a:xfrm>
          <a:off x="99917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8" name="Rectangle 2"/>
        <xdr:cNvSpPr>
          <a:spLocks/>
        </xdr:cNvSpPr>
      </xdr:nvSpPr>
      <xdr:spPr>
        <a:xfrm>
          <a:off x="99917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9" name="Rectangle 3"/>
        <xdr:cNvSpPr>
          <a:spLocks/>
        </xdr:cNvSpPr>
      </xdr:nvSpPr>
      <xdr:spPr>
        <a:xfrm>
          <a:off x="9991725"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0" name="Rectangle 4"/>
        <xdr:cNvSpPr>
          <a:spLocks/>
        </xdr:cNvSpPr>
      </xdr:nvSpPr>
      <xdr:spPr>
        <a:xfrm>
          <a:off x="99917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1" name="Rectangle 5"/>
        <xdr:cNvSpPr>
          <a:spLocks/>
        </xdr:cNvSpPr>
      </xdr:nvSpPr>
      <xdr:spPr>
        <a:xfrm>
          <a:off x="99917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2" name="Rectangle 6"/>
        <xdr:cNvSpPr>
          <a:spLocks/>
        </xdr:cNvSpPr>
      </xdr:nvSpPr>
      <xdr:spPr>
        <a:xfrm>
          <a:off x="99917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3" name="Rectangle 7"/>
        <xdr:cNvSpPr>
          <a:spLocks/>
        </xdr:cNvSpPr>
      </xdr:nvSpPr>
      <xdr:spPr>
        <a:xfrm>
          <a:off x="99917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 name="Rectangle 8"/>
        <xdr:cNvSpPr>
          <a:spLocks/>
        </xdr:cNvSpPr>
      </xdr:nvSpPr>
      <xdr:spPr>
        <a:xfrm>
          <a:off x="99917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5" name="Rectangle 9"/>
        <xdr:cNvSpPr>
          <a:spLocks/>
        </xdr:cNvSpPr>
      </xdr:nvSpPr>
      <xdr:spPr>
        <a:xfrm>
          <a:off x="99917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6" name="Rectangle 10"/>
        <xdr:cNvSpPr>
          <a:spLocks/>
        </xdr:cNvSpPr>
      </xdr:nvSpPr>
      <xdr:spPr>
        <a:xfrm>
          <a:off x="99917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0</xdr:row>
      <xdr:rowOff>0</xdr:rowOff>
    </xdr:from>
    <xdr:to>
      <xdr:col>1</xdr:col>
      <xdr:colOff>276225</xdr:colOff>
      <xdr:row>0</xdr:row>
      <xdr:rowOff>0</xdr:rowOff>
    </xdr:to>
    <xdr:sp>
      <xdr:nvSpPr>
        <xdr:cNvPr id="27" name="Rectangle 11"/>
        <xdr:cNvSpPr>
          <a:spLocks/>
        </xdr:cNvSpPr>
      </xdr:nvSpPr>
      <xdr:spPr>
        <a:xfrm>
          <a:off x="561975" y="0"/>
          <a:ext cx="114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28" name="Rectangle 12"/>
        <xdr:cNvSpPr>
          <a:spLocks/>
        </xdr:cNvSpPr>
      </xdr:nvSpPr>
      <xdr:spPr>
        <a:xfrm>
          <a:off x="292417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171450</xdr:colOff>
      <xdr:row>0</xdr:row>
      <xdr:rowOff>0</xdr:rowOff>
    </xdr:from>
    <xdr:to>
      <xdr:col>1</xdr:col>
      <xdr:colOff>285750</xdr:colOff>
      <xdr:row>0</xdr:row>
      <xdr:rowOff>0</xdr:rowOff>
    </xdr:to>
    <xdr:sp>
      <xdr:nvSpPr>
        <xdr:cNvPr id="29" name="Rectangle 13"/>
        <xdr:cNvSpPr>
          <a:spLocks/>
        </xdr:cNvSpPr>
      </xdr:nvSpPr>
      <xdr:spPr>
        <a:xfrm>
          <a:off x="571500" y="0"/>
          <a:ext cx="114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30" name="Rectangle 14"/>
        <xdr:cNvSpPr>
          <a:spLocks/>
        </xdr:cNvSpPr>
      </xdr:nvSpPr>
      <xdr:spPr>
        <a:xfrm>
          <a:off x="292417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0</xdr:row>
      <xdr:rowOff>0</xdr:rowOff>
    </xdr:from>
    <xdr:to>
      <xdr:col>1</xdr:col>
      <xdr:colOff>276225</xdr:colOff>
      <xdr:row>0</xdr:row>
      <xdr:rowOff>0</xdr:rowOff>
    </xdr:to>
    <xdr:sp>
      <xdr:nvSpPr>
        <xdr:cNvPr id="31" name="Rectangle 15"/>
        <xdr:cNvSpPr>
          <a:spLocks/>
        </xdr:cNvSpPr>
      </xdr:nvSpPr>
      <xdr:spPr>
        <a:xfrm>
          <a:off x="561975" y="0"/>
          <a:ext cx="114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32" name="Rectangle 16"/>
        <xdr:cNvSpPr>
          <a:spLocks/>
        </xdr:cNvSpPr>
      </xdr:nvSpPr>
      <xdr:spPr>
        <a:xfrm>
          <a:off x="292417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15</xdr:row>
      <xdr:rowOff>152400</xdr:rowOff>
    </xdr:from>
    <xdr:to>
      <xdr:col>18</xdr:col>
      <xdr:colOff>28575</xdr:colOff>
      <xdr:row>30</xdr:row>
      <xdr:rowOff>85725</xdr:rowOff>
    </xdr:to>
    <xdr:graphicFrame>
      <xdr:nvGraphicFramePr>
        <xdr:cNvPr id="1" name="Chart 3"/>
        <xdr:cNvGraphicFramePr/>
      </xdr:nvGraphicFramePr>
      <xdr:xfrm>
        <a:off x="3286125" y="3190875"/>
        <a:ext cx="3409950" cy="4448175"/>
      </xdr:xfrm>
      <a:graphic>
        <a:graphicData uri="http://schemas.openxmlformats.org/drawingml/2006/chart">
          <c:chart xmlns:c="http://schemas.openxmlformats.org/drawingml/2006/chart" r:id="rId1"/>
        </a:graphicData>
      </a:graphic>
    </xdr:graphicFrame>
    <xdr:clientData/>
  </xdr:twoCellAnchor>
  <xdr:twoCellAnchor>
    <xdr:from>
      <xdr:col>14</xdr:col>
      <xdr:colOff>0</xdr:colOff>
      <xdr:row>7</xdr:row>
      <xdr:rowOff>0</xdr:rowOff>
    </xdr:from>
    <xdr:to>
      <xdr:col>16</xdr:col>
      <xdr:colOff>0</xdr:colOff>
      <xdr:row>7</xdr:row>
      <xdr:rowOff>0</xdr:rowOff>
    </xdr:to>
    <xdr:sp>
      <xdr:nvSpPr>
        <xdr:cNvPr id="2" name="Line 5"/>
        <xdr:cNvSpPr>
          <a:spLocks/>
        </xdr:cNvSpPr>
      </xdr:nvSpPr>
      <xdr:spPr>
        <a:xfrm>
          <a:off x="5448300" y="1295400"/>
          <a:ext cx="6096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7</xdr:row>
      <xdr:rowOff>0</xdr:rowOff>
    </xdr:from>
    <xdr:to>
      <xdr:col>18</xdr:col>
      <xdr:colOff>0</xdr:colOff>
      <xdr:row>7</xdr:row>
      <xdr:rowOff>0</xdr:rowOff>
    </xdr:to>
    <xdr:sp>
      <xdr:nvSpPr>
        <xdr:cNvPr id="3" name="Line 6"/>
        <xdr:cNvSpPr>
          <a:spLocks/>
        </xdr:cNvSpPr>
      </xdr:nvSpPr>
      <xdr:spPr>
        <a:xfrm>
          <a:off x="6057900" y="1295400"/>
          <a:ext cx="6096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190500</xdr:colOff>
      <xdr:row>5</xdr:row>
      <xdr:rowOff>114300</xdr:rowOff>
    </xdr:from>
    <xdr:to>
      <xdr:col>15</xdr:col>
      <xdr:colOff>0</xdr:colOff>
      <xdr:row>7</xdr:row>
      <xdr:rowOff>0</xdr:rowOff>
    </xdr:to>
    <xdr:sp>
      <xdr:nvSpPr>
        <xdr:cNvPr id="4" name="Zeichnung 10"/>
        <xdr:cNvSpPr>
          <a:spLocks/>
        </xdr:cNvSpPr>
      </xdr:nvSpPr>
      <xdr:spPr>
        <a:xfrm>
          <a:off x="4914900" y="1123950"/>
          <a:ext cx="838200" cy="171450"/>
        </a:xfrm>
        <a:custGeom>
          <a:pathLst>
            <a:path h="16384" w="16384">
              <a:moveTo>
                <a:pt x="0" y="0"/>
              </a:moveTo>
              <a:lnTo>
                <a:pt x="16384" y="0"/>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19050</xdr:colOff>
      <xdr:row>4</xdr:row>
      <xdr:rowOff>104775</xdr:rowOff>
    </xdr:from>
    <xdr:to>
      <xdr:col>16</xdr:col>
      <xdr:colOff>295275</xdr:colOff>
      <xdr:row>7</xdr:row>
      <xdr:rowOff>0</xdr:rowOff>
    </xdr:to>
    <xdr:sp>
      <xdr:nvSpPr>
        <xdr:cNvPr id="5" name="Zeichnung 11"/>
        <xdr:cNvSpPr>
          <a:spLocks/>
        </xdr:cNvSpPr>
      </xdr:nvSpPr>
      <xdr:spPr>
        <a:xfrm>
          <a:off x="5467350" y="923925"/>
          <a:ext cx="885825" cy="371475"/>
        </a:xfrm>
        <a:custGeom>
          <a:pathLst>
            <a:path h="16384" w="16384">
              <a:moveTo>
                <a:pt x="0" y="0"/>
              </a:moveTo>
              <a:lnTo>
                <a:pt x="16384" y="0"/>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9</xdr:row>
      <xdr:rowOff>76200</xdr:rowOff>
    </xdr:from>
    <xdr:to>
      <xdr:col>18</xdr:col>
      <xdr:colOff>19050</xdr:colOff>
      <xdr:row>12</xdr:row>
      <xdr:rowOff>28575</xdr:rowOff>
    </xdr:to>
    <xdr:graphicFrame>
      <xdr:nvGraphicFramePr>
        <xdr:cNvPr id="6" name="Chart 14"/>
        <xdr:cNvGraphicFramePr/>
      </xdr:nvGraphicFramePr>
      <xdr:xfrm>
        <a:off x="3371850" y="1714500"/>
        <a:ext cx="3314700" cy="742950"/>
      </xdr:xfrm>
      <a:graphic>
        <a:graphicData uri="http://schemas.openxmlformats.org/drawingml/2006/chart">
          <c:chart xmlns:c="http://schemas.openxmlformats.org/drawingml/2006/chart" r:id="rId2"/>
        </a:graphicData>
      </a:graphic>
    </xdr:graphicFrame>
    <xdr:clientData/>
  </xdr:twoCellAnchor>
  <xdr:twoCellAnchor>
    <xdr:from>
      <xdr:col>7</xdr:col>
      <xdr:colOff>9525</xdr:colOff>
      <xdr:row>31</xdr:row>
      <xdr:rowOff>228600</xdr:rowOff>
    </xdr:from>
    <xdr:to>
      <xdr:col>17</xdr:col>
      <xdr:colOff>257175</xdr:colOff>
      <xdr:row>37</xdr:row>
      <xdr:rowOff>85725</xdr:rowOff>
    </xdr:to>
    <xdr:graphicFrame>
      <xdr:nvGraphicFramePr>
        <xdr:cNvPr id="7" name="Chart 15"/>
        <xdr:cNvGraphicFramePr/>
      </xdr:nvGraphicFramePr>
      <xdr:xfrm>
        <a:off x="3248025" y="7972425"/>
        <a:ext cx="3371850" cy="158115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QA%20System\AUDITOK\Audit%202010\audit%20performance\process\P03_2010\P03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checklist"/>
      <sheetName val="non-conformity"/>
      <sheetName val="data"/>
      <sheetName val="Munka2"/>
      <sheetName val="real"/>
    </sheetNames>
    <sheetDataSet>
      <sheetData sheetId="4">
        <row r="1">
          <cell r="A1">
            <v>0</v>
          </cell>
        </row>
        <row r="2">
          <cell r="A2">
            <v>1</v>
          </cell>
        </row>
        <row r="3">
          <cell r="A3">
            <v>2</v>
          </cell>
        </row>
        <row r="4">
          <cell r="A4">
            <v>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31">
    <tabColor indexed="17"/>
    <pageSetUpPr fitToPage="1"/>
  </sheetPr>
  <dimension ref="A1:Z66"/>
  <sheetViews>
    <sheetView showGridLines="0" tabSelected="1" view="pageBreakPreview" zoomScaleSheetLayoutView="100" zoomScalePageLayoutView="0" workbookViewId="0" topLeftCell="A1">
      <selection activeCell="C4" sqref="C4:I5"/>
    </sheetView>
  </sheetViews>
  <sheetFormatPr defaultColWidth="11.421875" defaultRowHeight="12.75"/>
  <cols>
    <col min="1" max="1" width="3.57421875" style="51" customWidth="1"/>
    <col min="2" max="3" width="9.8515625" style="51" customWidth="1"/>
    <col min="4" max="4" width="3.57421875" style="51" customWidth="1"/>
    <col min="5" max="5" width="3.8515625" style="51" customWidth="1"/>
    <col min="6" max="6" width="10.00390625" style="51" customWidth="1"/>
    <col min="7" max="7" width="1.8515625" style="51" customWidth="1"/>
    <col min="8" max="8" width="5.57421875" style="51" customWidth="1"/>
    <col min="9" max="9" width="1.8515625" style="51" customWidth="1"/>
    <col min="10" max="10" width="7.28125" style="51" customWidth="1"/>
    <col min="11" max="11" width="3.421875" style="51" customWidth="1"/>
    <col min="12" max="12" width="4.28125" style="51" customWidth="1"/>
    <col min="13" max="13" width="7.00390625" style="51" customWidth="1"/>
    <col min="14" max="16" width="5.28125" style="51" customWidth="1"/>
    <col min="17" max="17" width="2.8515625" style="51" customWidth="1"/>
    <col min="18" max="18" width="8.7109375" style="51" customWidth="1"/>
    <col min="19" max="19" width="3.57421875" style="51" customWidth="1"/>
    <col min="20" max="20" width="5.140625" style="51" customWidth="1"/>
    <col min="21" max="22" width="9.7109375" style="99" customWidth="1"/>
    <col min="23" max="23" width="5.7109375" style="99" customWidth="1"/>
    <col min="24" max="25" width="9.7109375" style="99" customWidth="1"/>
    <col min="26" max="16384" width="11.421875" style="51" customWidth="1"/>
  </cols>
  <sheetData>
    <row r="1" spans="1:25" ht="18" customHeight="1">
      <c r="A1" s="442" t="s">
        <v>170</v>
      </c>
      <c r="B1" s="443"/>
      <c r="C1" s="444"/>
      <c r="D1" s="459" t="s">
        <v>419</v>
      </c>
      <c r="E1" s="460"/>
      <c r="F1" s="460"/>
      <c r="G1" s="460"/>
      <c r="H1" s="460"/>
      <c r="I1" s="460"/>
      <c r="J1" s="460"/>
      <c r="K1" s="460"/>
      <c r="L1" s="460"/>
      <c r="M1" s="460"/>
      <c r="N1" s="461"/>
      <c r="O1" s="408" t="s">
        <v>57</v>
      </c>
      <c r="P1" s="409"/>
      <c r="Q1" s="412"/>
      <c r="R1" s="412"/>
      <c r="S1" s="413"/>
      <c r="T1" s="375" t="s">
        <v>398</v>
      </c>
      <c r="U1" s="376" t="s">
        <v>244</v>
      </c>
      <c r="V1" s="377"/>
      <c r="X1" s="376" t="s">
        <v>249</v>
      </c>
      <c r="Y1" s="377"/>
    </row>
    <row r="2" spans="1:25" ht="15" customHeight="1">
      <c r="A2" s="445"/>
      <c r="B2" s="446"/>
      <c r="C2" s="447"/>
      <c r="D2" s="462" t="s">
        <v>56</v>
      </c>
      <c r="E2" s="463"/>
      <c r="F2" s="463"/>
      <c r="G2" s="463"/>
      <c r="H2" s="463"/>
      <c r="I2" s="463"/>
      <c r="J2" s="463"/>
      <c r="K2" s="463"/>
      <c r="L2" s="463"/>
      <c r="M2" s="463"/>
      <c r="N2" s="464"/>
      <c r="O2" s="410" t="s">
        <v>226</v>
      </c>
      <c r="P2" s="411"/>
      <c r="Q2" s="457"/>
      <c r="R2" s="457"/>
      <c r="S2" s="458"/>
      <c r="T2" s="375"/>
      <c r="U2" s="378"/>
      <c r="V2" s="379"/>
      <c r="X2" s="378"/>
      <c r="Y2" s="379"/>
    </row>
    <row r="3" spans="1:25" ht="15.75" customHeight="1" thickBot="1">
      <c r="A3" s="52"/>
      <c r="B3" s="53" t="s">
        <v>223</v>
      </c>
      <c r="C3" s="54"/>
      <c r="D3" s="394"/>
      <c r="E3" s="394"/>
      <c r="F3" s="394"/>
      <c r="G3" s="394"/>
      <c r="H3" s="394"/>
      <c r="I3" s="374"/>
      <c r="J3" s="419" t="s">
        <v>421</v>
      </c>
      <c r="K3" s="420"/>
      <c r="L3" s="387"/>
      <c r="M3" s="387"/>
      <c r="N3" s="387"/>
      <c r="O3" s="387"/>
      <c r="P3" s="387"/>
      <c r="Q3" s="387"/>
      <c r="R3" s="387"/>
      <c r="S3" s="388"/>
      <c r="T3" s="375"/>
      <c r="U3" s="378"/>
      <c r="V3" s="379"/>
      <c r="X3" s="380"/>
      <c r="Y3" s="381"/>
    </row>
    <row r="4" spans="1:22" ht="15.75" customHeight="1" thickBot="1">
      <c r="A4" s="55"/>
      <c r="B4" s="372" t="s">
        <v>224</v>
      </c>
      <c r="C4" s="370"/>
      <c r="D4" s="370"/>
      <c r="E4" s="370"/>
      <c r="F4" s="370"/>
      <c r="G4" s="370"/>
      <c r="H4" s="370"/>
      <c r="I4" s="371"/>
      <c r="J4" s="417" t="s">
        <v>228</v>
      </c>
      <c r="K4" s="397"/>
      <c r="L4" s="397"/>
      <c r="M4" s="397"/>
      <c r="N4" s="397"/>
      <c r="O4" s="397"/>
      <c r="P4" s="397"/>
      <c r="Q4" s="397"/>
      <c r="R4" s="397"/>
      <c r="S4" s="418"/>
      <c r="T4" s="375"/>
      <c r="U4" s="380"/>
      <c r="V4" s="381"/>
    </row>
    <row r="5" spans="1:20" ht="15.75" customHeight="1" thickBot="1">
      <c r="A5" s="55"/>
      <c r="B5" s="372"/>
      <c r="C5" s="370"/>
      <c r="D5" s="370"/>
      <c r="E5" s="370"/>
      <c r="F5" s="370"/>
      <c r="G5" s="370"/>
      <c r="H5" s="370"/>
      <c r="I5" s="371"/>
      <c r="J5" s="389"/>
      <c r="K5" s="390"/>
      <c r="L5" s="390"/>
      <c r="M5" s="390"/>
      <c r="N5" s="390"/>
      <c r="O5" s="390"/>
      <c r="P5" s="390"/>
      <c r="Q5" s="390"/>
      <c r="R5" s="390"/>
      <c r="S5" s="391"/>
      <c r="T5" s="375"/>
    </row>
    <row r="6" spans="1:26" ht="15.75" customHeight="1">
      <c r="A6" s="55"/>
      <c r="B6" s="385" t="s">
        <v>420</v>
      </c>
      <c r="C6" s="385"/>
      <c r="D6" s="423"/>
      <c r="E6" s="423"/>
      <c r="F6" s="423"/>
      <c r="G6" s="423"/>
      <c r="H6" s="423"/>
      <c r="I6" s="424"/>
      <c r="J6" s="389"/>
      <c r="K6" s="390"/>
      <c r="L6" s="390"/>
      <c r="M6" s="390"/>
      <c r="N6" s="390"/>
      <c r="O6" s="390"/>
      <c r="P6" s="390"/>
      <c r="Q6" s="390"/>
      <c r="R6" s="390"/>
      <c r="S6" s="391"/>
      <c r="T6" s="375"/>
      <c r="U6" s="376" t="s">
        <v>245</v>
      </c>
      <c r="V6" s="377"/>
      <c r="Z6" s="382" t="s">
        <v>399</v>
      </c>
    </row>
    <row r="7" spans="1:26" ht="15.75" customHeight="1">
      <c r="A7" s="56"/>
      <c r="B7" s="386"/>
      <c r="C7" s="386"/>
      <c r="D7" s="425"/>
      <c r="E7" s="425"/>
      <c r="F7" s="425"/>
      <c r="G7" s="425"/>
      <c r="H7" s="425"/>
      <c r="I7" s="426"/>
      <c r="J7" s="392" t="s">
        <v>268</v>
      </c>
      <c r="K7" s="393"/>
      <c r="L7" s="421"/>
      <c r="M7" s="421"/>
      <c r="N7" s="421"/>
      <c r="O7" s="421"/>
      <c r="P7" s="421"/>
      <c r="Q7" s="421"/>
      <c r="R7" s="421"/>
      <c r="S7" s="422"/>
      <c r="T7" s="375"/>
      <c r="U7" s="378"/>
      <c r="V7" s="379"/>
      <c r="Z7" s="383"/>
    </row>
    <row r="8" spans="1:26" ht="15" customHeight="1">
      <c r="A8" s="55"/>
      <c r="B8" s="57" t="s">
        <v>232</v>
      </c>
      <c r="S8" s="58"/>
      <c r="T8" s="375"/>
      <c r="U8" s="378"/>
      <c r="V8" s="379"/>
      <c r="Z8" s="383"/>
    </row>
    <row r="9" spans="1:25" s="62" customFormat="1" ht="13.5" customHeight="1">
      <c r="A9" s="59"/>
      <c r="B9" s="414" t="s">
        <v>229</v>
      </c>
      <c r="C9" s="415"/>
      <c r="D9" s="415"/>
      <c r="E9" s="416"/>
      <c r="F9" s="60" t="s">
        <v>230</v>
      </c>
      <c r="G9" s="414" t="s">
        <v>316</v>
      </c>
      <c r="H9" s="415"/>
      <c r="I9" s="415"/>
      <c r="J9" s="415"/>
      <c r="K9" s="416"/>
      <c r="L9" s="414" t="s">
        <v>231</v>
      </c>
      <c r="M9" s="415"/>
      <c r="N9" s="415"/>
      <c r="O9" s="415"/>
      <c r="P9" s="415"/>
      <c r="Q9" s="415"/>
      <c r="R9" s="416"/>
      <c r="S9" s="61"/>
      <c r="T9" s="375"/>
      <c r="U9" s="378"/>
      <c r="V9" s="379"/>
      <c r="W9" s="99"/>
      <c r="X9" s="99"/>
      <c r="Y9" s="99"/>
    </row>
    <row r="10" spans="1:22" ht="15.75" customHeight="1" thickBot="1">
      <c r="A10" s="55"/>
      <c r="B10" s="427"/>
      <c r="C10" s="428"/>
      <c r="D10" s="428"/>
      <c r="E10" s="429"/>
      <c r="F10" s="333"/>
      <c r="G10" s="427"/>
      <c r="H10" s="428"/>
      <c r="I10" s="428"/>
      <c r="J10" s="428"/>
      <c r="K10" s="429"/>
      <c r="L10" s="373"/>
      <c r="M10" s="369"/>
      <c r="N10" s="369"/>
      <c r="O10" s="369"/>
      <c r="P10" s="369"/>
      <c r="Q10" s="369"/>
      <c r="R10" s="367"/>
      <c r="S10" s="58"/>
      <c r="T10" s="375"/>
      <c r="U10" s="380"/>
      <c r="V10" s="381"/>
    </row>
    <row r="11" spans="1:26" ht="15.75" customHeight="1" thickBot="1">
      <c r="A11" s="55"/>
      <c r="B11" s="430"/>
      <c r="C11" s="431"/>
      <c r="D11" s="431"/>
      <c r="E11" s="432"/>
      <c r="F11" s="334"/>
      <c r="G11" s="430"/>
      <c r="H11" s="431"/>
      <c r="I11" s="431"/>
      <c r="J11" s="431"/>
      <c r="K11" s="432"/>
      <c r="L11" s="368"/>
      <c r="M11" s="364"/>
      <c r="N11" s="364"/>
      <c r="O11" s="364"/>
      <c r="P11" s="364"/>
      <c r="Q11" s="364"/>
      <c r="R11" s="365"/>
      <c r="S11" s="58"/>
      <c r="T11" s="375"/>
      <c r="Z11" s="384" t="s">
        <v>400</v>
      </c>
    </row>
    <row r="12" spans="1:26" ht="15.75" customHeight="1">
      <c r="A12" s="55"/>
      <c r="B12" s="401"/>
      <c r="C12" s="402"/>
      <c r="D12" s="402"/>
      <c r="E12" s="403"/>
      <c r="F12" s="335"/>
      <c r="G12" s="401"/>
      <c r="H12" s="402"/>
      <c r="I12" s="402"/>
      <c r="J12" s="402"/>
      <c r="K12" s="403"/>
      <c r="L12" s="366"/>
      <c r="M12" s="395"/>
      <c r="N12" s="395"/>
      <c r="O12" s="395"/>
      <c r="P12" s="395"/>
      <c r="Q12" s="395"/>
      <c r="R12" s="396"/>
      <c r="S12" s="58"/>
      <c r="T12" s="375"/>
      <c r="U12" s="376" t="s">
        <v>246</v>
      </c>
      <c r="V12" s="377"/>
      <c r="Z12" s="384"/>
    </row>
    <row r="13" spans="1:26" ht="13.5" customHeight="1">
      <c r="A13" s="55"/>
      <c r="B13" s="440"/>
      <c r="C13" s="440"/>
      <c r="D13" s="440"/>
      <c r="E13" s="440"/>
      <c r="F13" s="440"/>
      <c r="G13" s="440"/>
      <c r="H13" s="440"/>
      <c r="I13" s="440"/>
      <c r="J13" s="440"/>
      <c r="K13" s="440"/>
      <c r="L13" s="440"/>
      <c r="M13" s="440"/>
      <c r="N13" s="440"/>
      <c r="O13" s="440"/>
      <c r="P13" s="440"/>
      <c r="Q13" s="440"/>
      <c r="R13" s="440"/>
      <c r="S13" s="58"/>
      <c r="T13" s="375"/>
      <c r="U13" s="378"/>
      <c r="V13" s="379"/>
      <c r="Z13" s="384"/>
    </row>
    <row r="14" spans="1:26" ht="18.75" thickBot="1">
      <c r="A14" s="63"/>
      <c r="B14" s="492" t="s">
        <v>401</v>
      </c>
      <c r="C14" s="493"/>
      <c r="D14" s="493"/>
      <c r="E14" s="493"/>
      <c r="F14" s="493"/>
      <c r="G14" s="493"/>
      <c r="H14" s="493"/>
      <c r="I14" s="493"/>
      <c r="J14" s="493"/>
      <c r="K14" s="493"/>
      <c r="L14" s="493"/>
      <c r="M14" s="493"/>
      <c r="N14" s="493"/>
      <c r="O14" s="493"/>
      <c r="P14" s="493"/>
      <c r="Q14" s="493"/>
      <c r="R14" s="493"/>
      <c r="S14" s="494"/>
      <c r="T14" s="375"/>
      <c r="U14" s="380"/>
      <c r="V14" s="381"/>
      <c r="Z14" s="384"/>
    </row>
    <row r="15" spans="1:25" s="67" customFormat="1" ht="15" customHeight="1" thickBot="1">
      <c r="A15" s="64"/>
      <c r="B15" s="65"/>
      <c r="C15" s="65"/>
      <c r="D15" s="65"/>
      <c r="E15" s="65"/>
      <c r="F15" s="65"/>
      <c r="G15" s="65"/>
      <c r="H15" s="65"/>
      <c r="I15" s="65"/>
      <c r="J15" s="65"/>
      <c r="K15" s="65"/>
      <c r="L15" s="65"/>
      <c r="M15" s="65"/>
      <c r="N15" s="65"/>
      <c r="O15" s="65"/>
      <c r="P15" s="65"/>
      <c r="Q15" s="65"/>
      <c r="R15" s="65"/>
      <c r="S15" s="66"/>
      <c r="T15" s="375"/>
      <c r="U15" s="100"/>
      <c r="V15" s="100"/>
      <c r="W15" s="100"/>
      <c r="X15" s="100"/>
      <c r="Y15" s="100"/>
    </row>
    <row r="16" spans="1:25" ht="24.75" customHeight="1">
      <c r="A16" s="55"/>
      <c r="B16" s="465" t="s">
        <v>19</v>
      </c>
      <c r="C16" s="466"/>
      <c r="D16" s="467"/>
      <c r="E16" s="470" t="s">
        <v>279</v>
      </c>
      <c r="F16" s="471"/>
      <c r="G16" s="471"/>
      <c r="H16" s="471"/>
      <c r="I16" s="471"/>
      <c r="J16" s="472"/>
      <c r="K16" s="451" t="s">
        <v>23</v>
      </c>
      <c r="L16" s="452"/>
      <c r="M16" s="453"/>
      <c r="N16" s="448" t="s">
        <v>263</v>
      </c>
      <c r="O16" s="449"/>
      <c r="P16" s="450"/>
      <c r="R16" s="478" t="s">
        <v>222</v>
      </c>
      <c r="S16" s="58"/>
      <c r="T16" s="375"/>
      <c r="U16" s="376" t="s">
        <v>247</v>
      </c>
      <c r="V16" s="377"/>
      <c r="X16" s="376" t="s">
        <v>250</v>
      </c>
      <c r="Y16" s="377"/>
    </row>
    <row r="17" spans="1:25" ht="15.75" customHeight="1">
      <c r="A17" s="55"/>
      <c r="B17" s="462"/>
      <c r="C17" s="468"/>
      <c r="D17" s="469"/>
      <c r="E17" s="473"/>
      <c r="F17" s="474"/>
      <c r="G17" s="474"/>
      <c r="H17" s="474"/>
      <c r="I17" s="474"/>
      <c r="J17" s="475"/>
      <c r="K17" s="454"/>
      <c r="L17" s="455"/>
      <c r="M17" s="456"/>
      <c r="N17" s="339" t="s">
        <v>568</v>
      </c>
      <c r="O17" s="340" t="s">
        <v>373</v>
      </c>
      <c r="P17" s="341" t="s">
        <v>374</v>
      </c>
      <c r="R17" s="479"/>
      <c r="S17" s="58"/>
      <c r="T17" s="375"/>
      <c r="U17" s="378"/>
      <c r="V17" s="379"/>
      <c r="X17" s="378"/>
      <c r="Y17" s="379"/>
    </row>
    <row r="18" spans="1:25" ht="15.75" customHeight="1">
      <c r="A18" s="55"/>
      <c r="B18" s="437" t="s">
        <v>574</v>
      </c>
      <c r="C18" s="438"/>
      <c r="D18" s="439"/>
      <c r="E18" s="350">
        <v>1</v>
      </c>
      <c r="F18" s="438" t="s">
        <v>575</v>
      </c>
      <c r="G18" s="438"/>
      <c r="H18" s="438"/>
      <c r="I18" s="438"/>
      <c r="J18" s="439"/>
      <c r="K18" s="486" t="s">
        <v>581</v>
      </c>
      <c r="L18" s="487"/>
      <c r="M18" s="346">
        <v>96.5</v>
      </c>
      <c r="N18" s="349"/>
      <c r="O18" s="349"/>
      <c r="P18" s="349"/>
      <c r="Q18" s="68"/>
      <c r="R18" s="342" t="s">
        <v>568</v>
      </c>
      <c r="S18" s="58"/>
      <c r="T18" s="375"/>
      <c r="U18" s="378"/>
      <c r="V18" s="379"/>
      <c r="X18" s="378"/>
      <c r="Y18" s="379"/>
    </row>
    <row r="19" spans="1:25" ht="15.75" customHeight="1">
      <c r="A19" s="55"/>
      <c r="B19" s="441"/>
      <c r="C19" s="404"/>
      <c r="D19" s="405"/>
      <c r="E19" s="69">
        <v>2</v>
      </c>
      <c r="F19" s="404" t="s">
        <v>576</v>
      </c>
      <c r="G19" s="404"/>
      <c r="H19" s="404"/>
      <c r="I19" s="404"/>
      <c r="J19" s="405"/>
      <c r="K19" s="406"/>
      <c r="L19" s="407"/>
      <c r="M19" s="347"/>
      <c r="N19" s="344"/>
      <c r="O19" s="336"/>
      <c r="P19" s="336"/>
      <c r="Q19" s="68"/>
      <c r="R19" s="336"/>
      <c r="S19" s="58"/>
      <c r="T19" s="375"/>
      <c r="U19" s="378"/>
      <c r="V19" s="379"/>
      <c r="X19" s="378"/>
      <c r="Y19" s="379"/>
    </row>
    <row r="20" spans="1:25" ht="15.75" customHeight="1" thickBot="1">
      <c r="A20" s="55"/>
      <c r="B20" s="441"/>
      <c r="C20" s="404"/>
      <c r="D20" s="405"/>
      <c r="E20" s="69">
        <v>3</v>
      </c>
      <c r="F20" s="404"/>
      <c r="G20" s="404"/>
      <c r="H20" s="404"/>
      <c r="I20" s="404"/>
      <c r="J20" s="405"/>
      <c r="K20" s="406"/>
      <c r="L20" s="407"/>
      <c r="M20" s="347"/>
      <c r="N20" s="344"/>
      <c r="O20" s="336"/>
      <c r="P20" s="336"/>
      <c r="Q20" s="68"/>
      <c r="R20" s="336"/>
      <c r="S20" s="58"/>
      <c r="T20" s="375"/>
      <c r="U20" s="380"/>
      <c r="V20" s="381"/>
      <c r="X20" s="380"/>
      <c r="Y20" s="381"/>
    </row>
    <row r="21" spans="1:20" ht="15.75" customHeight="1" thickBot="1">
      <c r="A21" s="55"/>
      <c r="B21" s="441"/>
      <c r="C21" s="404"/>
      <c r="D21" s="405"/>
      <c r="E21" s="69">
        <v>4</v>
      </c>
      <c r="F21" s="404"/>
      <c r="G21" s="404"/>
      <c r="H21" s="404"/>
      <c r="I21" s="404"/>
      <c r="J21" s="405"/>
      <c r="K21" s="406"/>
      <c r="L21" s="407"/>
      <c r="M21" s="347"/>
      <c r="N21" s="344"/>
      <c r="O21" s="336"/>
      <c r="P21" s="336"/>
      <c r="Q21" s="68"/>
      <c r="R21" s="336"/>
      <c r="S21" s="58"/>
      <c r="T21" s="375"/>
    </row>
    <row r="22" spans="1:22" ht="15.75" customHeight="1">
      <c r="A22" s="55"/>
      <c r="B22" s="441"/>
      <c r="C22" s="404"/>
      <c r="D22" s="405"/>
      <c r="E22" s="69">
        <v>5</v>
      </c>
      <c r="F22" s="404"/>
      <c r="G22" s="404"/>
      <c r="H22" s="404"/>
      <c r="I22" s="404"/>
      <c r="J22" s="405"/>
      <c r="K22" s="406"/>
      <c r="L22" s="407"/>
      <c r="M22" s="347"/>
      <c r="N22" s="344"/>
      <c r="O22" s="336"/>
      <c r="P22" s="345"/>
      <c r="Q22" s="68"/>
      <c r="R22" s="336"/>
      <c r="S22" s="58"/>
      <c r="T22" s="375"/>
      <c r="U22" s="376" t="s">
        <v>248</v>
      </c>
      <c r="V22" s="377"/>
    </row>
    <row r="23" spans="1:22" ht="15.75" customHeight="1">
      <c r="A23" s="55"/>
      <c r="B23" s="441"/>
      <c r="C23" s="404"/>
      <c r="D23" s="405"/>
      <c r="E23" s="69">
        <v>6</v>
      </c>
      <c r="F23" s="404"/>
      <c r="G23" s="404"/>
      <c r="H23" s="404"/>
      <c r="I23" s="404"/>
      <c r="J23" s="405"/>
      <c r="K23" s="406"/>
      <c r="L23" s="407"/>
      <c r="M23" s="347"/>
      <c r="N23" s="344"/>
      <c r="O23" s="336"/>
      <c r="P23" s="345"/>
      <c r="Q23" s="68"/>
      <c r="R23" s="336"/>
      <c r="S23" s="58"/>
      <c r="T23" s="375"/>
      <c r="U23" s="378"/>
      <c r="V23" s="379"/>
    </row>
    <row r="24" spans="1:22" ht="15.75" customHeight="1">
      <c r="A24" s="55"/>
      <c r="B24" s="441"/>
      <c r="C24" s="404"/>
      <c r="D24" s="405"/>
      <c r="E24" s="69">
        <v>7</v>
      </c>
      <c r="F24" s="404"/>
      <c r="G24" s="404"/>
      <c r="H24" s="404"/>
      <c r="I24" s="404"/>
      <c r="J24" s="405"/>
      <c r="K24" s="406"/>
      <c r="L24" s="407"/>
      <c r="M24" s="347"/>
      <c r="N24" s="344"/>
      <c r="O24" s="336"/>
      <c r="P24" s="345"/>
      <c r="Q24" s="68"/>
      <c r="R24" s="336"/>
      <c r="S24" s="58"/>
      <c r="T24" s="375"/>
      <c r="U24" s="378"/>
      <c r="V24" s="379"/>
    </row>
    <row r="25" spans="1:22" ht="15.75" customHeight="1" thickBot="1">
      <c r="A25" s="55"/>
      <c r="B25" s="441"/>
      <c r="C25" s="404"/>
      <c r="D25" s="405"/>
      <c r="E25" s="69">
        <v>8</v>
      </c>
      <c r="F25" s="404"/>
      <c r="G25" s="404"/>
      <c r="H25" s="404"/>
      <c r="I25" s="404"/>
      <c r="J25" s="405"/>
      <c r="K25" s="406"/>
      <c r="L25" s="407"/>
      <c r="M25" s="347"/>
      <c r="N25" s="344"/>
      <c r="O25" s="336"/>
      <c r="P25" s="345"/>
      <c r="Q25" s="68"/>
      <c r="R25" s="336"/>
      <c r="S25" s="58"/>
      <c r="T25" s="375"/>
      <c r="U25" s="380"/>
      <c r="V25" s="381"/>
    </row>
    <row r="26" spans="1:19" ht="15.75" customHeight="1">
      <c r="A26" s="55"/>
      <c r="B26" s="441"/>
      <c r="C26" s="404"/>
      <c r="D26" s="405"/>
      <c r="E26" s="69">
        <v>9</v>
      </c>
      <c r="F26" s="404"/>
      <c r="G26" s="404"/>
      <c r="H26" s="404"/>
      <c r="I26" s="404"/>
      <c r="J26" s="405"/>
      <c r="K26" s="435"/>
      <c r="L26" s="436"/>
      <c r="M26" s="347"/>
      <c r="N26" s="344"/>
      <c r="O26" s="336"/>
      <c r="P26" s="345"/>
      <c r="Q26" s="68"/>
      <c r="R26" s="336"/>
      <c r="S26" s="58"/>
    </row>
    <row r="27" spans="1:19" ht="15.75" customHeight="1">
      <c r="A27" s="55"/>
      <c r="B27" s="491"/>
      <c r="C27" s="484"/>
      <c r="D27" s="485"/>
      <c r="E27" s="351">
        <v>10</v>
      </c>
      <c r="F27" s="484"/>
      <c r="G27" s="484"/>
      <c r="H27" s="484"/>
      <c r="I27" s="484"/>
      <c r="J27" s="485"/>
      <c r="K27" s="433"/>
      <c r="L27" s="434"/>
      <c r="M27" s="348"/>
      <c r="N27" s="338"/>
      <c r="O27" s="343"/>
      <c r="P27" s="337"/>
      <c r="Q27" s="70"/>
      <c r="R27" s="343"/>
      <c r="S27" s="58"/>
    </row>
    <row r="28" spans="1:25" s="72" customFormat="1" ht="16.5" customHeight="1">
      <c r="A28" s="55"/>
      <c r="B28" s="71" t="s">
        <v>489</v>
      </c>
      <c r="J28" s="73"/>
      <c r="M28" s="482" t="s">
        <v>425</v>
      </c>
      <c r="N28" s="74" t="s">
        <v>415</v>
      </c>
      <c r="O28" s="75"/>
      <c r="P28" s="76" t="s">
        <v>234</v>
      </c>
      <c r="Q28" s="77"/>
      <c r="R28" s="78"/>
      <c r="S28" s="58"/>
      <c r="U28" s="101"/>
      <c r="V28" s="101"/>
      <c r="W28" s="101"/>
      <c r="X28" s="101"/>
      <c r="Y28" s="101"/>
    </row>
    <row r="29" spans="1:25" s="72" customFormat="1" ht="15" customHeight="1">
      <c r="A29" s="55"/>
      <c r="B29" s="71" t="s">
        <v>233</v>
      </c>
      <c r="M29" s="482"/>
      <c r="N29" s="74" t="s">
        <v>416</v>
      </c>
      <c r="O29" s="75"/>
      <c r="P29" s="76" t="s">
        <v>685</v>
      </c>
      <c r="Q29" s="79"/>
      <c r="R29" s="78"/>
      <c r="S29" s="58"/>
      <c r="U29" s="101"/>
      <c r="V29" s="101"/>
      <c r="W29" s="101"/>
      <c r="X29" s="101"/>
      <c r="Y29" s="101"/>
    </row>
    <row r="30" spans="1:25" s="72" customFormat="1" ht="15" customHeight="1">
      <c r="A30" s="55"/>
      <c r="M30" s="482"/>
      <c r="N30" s="74" t="s">
        <v>417</v>
      </c>
      <c r="O30" s="75"/>
      <c r="P30" s="76" t="s">
        <v>686</v>
      </c>
      <c r="Q30" s="79"/>
      <c r="R30" s="78"/>
      <c r="S30" s="58"/>
      <c r="U30" s="101"/>
      <c r="V30" s="101"/>
      <c r="W30" s="101"/>
      <c r="X30" s="101"/>
      <c r="Y30" s="101"/>
    </row>
    <row r="31" spans="1:25" s="72" customFormat="1" ht="15" customHeight="1">
      <c r="A31" s="55"/>
      <c r="M31" s="398" t="s">
        <v>418</v>
      </c>
      <c r="N31" s="399"/>
      <c r="O31" s="399"/>
      <c r="P31" s="399"/>
      <c r="Q31" s="399"/>
      <c r="R31" s="400"/>
      <c r="S31" s="58"/>
      <c r="U31" s="101"/>
      <c r="V31" s="101"/>
      <c r="W31" s="101"/>
      <c r="X31" s="101"/>
      <c r="Y31" s="101"/>
    </row>
    <row r="32" spans="1:25" s="72" customFormat="1" ht="14.25">
      <c r="A32" s="55"/>
      <c r="B32" s="397" t="s">
        <v>687</v>
      </c>
      <c r="C32" s="397"/>
      <c r="D32" s="397"/>
      <c r="E32" s="397"/>
      <c r="F32" s="397"/>
      <c r="G32" s="397"/>
      <c r="H32" s="397"/>
      <c r="I32" s="397"/>
      <c r="J32" s="397"/>
      <c r="K32" s="397"/>
      <c r="L32" s="397"/>
      <c r="M32" s="397"/>
      <c r="N32" s="397"/>
      <c r="O32" s="397"/>
      <c r="P32" s="397"/>
      <c r="Q32" s="397"/>
      <c r="R32" s="397"/>
      <c r="S32" s="58"/>
      <c r="U32" s="101"/>
      <c r="V32" s="101"/>
      <c r="W32" s="101"/>
      <c r="X32" s="101"/>
      <c r="Y32" s="101"/>
    </row>
    <row r="33" spans="1:19" ht="178.5" customHeight="1">
      <c r="A33" s="55"/>
      <c r="B33" s="488"/>
      <c r="C33" s="489"/>
      <c r="D33" s="489"/>
      <c r="E33" s="489"/>
      <c r="F33" s="489"/>
      <c r="G33" s="489"/>
      <c r="H33" s="489"/>
      <c r="I33" s="489"/>
      <c r="J33" s="489"/>
      <c r="K33" s="489"/>
      <c r="L33" s="489"/>
      <c r="M33" s="489"/>
      <c r="N33" s="489"/>
      <c r="O33" s="489"/>
      <c r="P33" s="489"/>
      <c r="Q33" s="489"/>
      <c r="R33" s="490"/>
      <c r="S33" s="58"/>
    </row>
    <row r="34" spans="1:19" ht="17.25" customHeight="1">
      <c r="A34" s="55"/>
      <c r="B34" s="506" t="s">
        <v>227</v>
      </c>
      <c r="C34" s="507"/>
      <c r="D34" s="507"/>
      <c r="E34" s="507"/>
      <c r="F34" s="507"/>
      <c r="G34" s="507"/>
      <c r="H34" s="507"/>
      <c r="I34" s="507"/>
      <c r="J34" s="507"/>
      <c r="K34" s="480"/>
      <c r="L34" s="480"/>
      <c r="M34" s="480"/>
      <c r="N34" s="480"/>
      <c r="O34" s="480"/>
      <c r="P34" s="480"/>
      <c r="Q34" s="480"/>
      <c r="R34" s="481"/>
      <c r="S34" s="58"/>
    </row>
    <row r="35" spans="1:19" ht="17.25" customHeight="1">
      <c r="A35" s="55"/>
      <c r="B35" s="80"/>
      <c r="C35" s="81"/>
      <c r="D35" s="81"/>
      <c r="E35" s="81"/>
      <c r="F35" s="81"/>
      <c r="G35" s="81"/>
      <c r="H35" s="81"/>
      <c r="I35" s="81"/>
      <c r="J35" s="72"/>
      <c r="K35" s="72"/>
      <c r="L35" s="72"/>
      <c r="M35" s="72"/>
      <c r="N35" s="72"/>
      <c r="O35" s="72"/>
      <c r="P35" s="72"/>
      <c r="Q35" s="72"/>
      <c r="R35" s="72"/>
      <c r="S35" s="58"/>
    </row>
    <row r="36" spans="1:19" ht="18" customHeight="1">
      <c r="A36" s="82"/>
      <c r="B36" s="508" t="s">
        <v>488</v>
      </c>
      <c r="C36" s="508"/>
      <c r="D36" s="508"/>
      <c r="E36" s="508"/>
      <c r="F36" s="508"/>
      <c r="G36" s="508"/>
      <c r="H36" s="508"/>
      <c r="I36" s="508"/>
      <c r="J36" s="508"/>
      <c r="K36" s="508"/>
      <c r="L36" s="508"/>
      <c r="M36" s="508"/>
      <c r="N36" s="508"/>
      <c r="O36" s="508"/>
      <c r="P36" s="508"/>
      <c r="Q36" s="508"/>
      <c r="R36" s="508"/>
      <c r="S36" s="509"/>
    </row>
    <row r="37" spans="1:25" s="67" customFormat="1" ht="15" customHeight="1">
      <c r="A37" s="83"/>
      <c r="B37" s="84"/>
      <c r="C37" s="84"/>
      <c r="D37" s="84"/>
      <c r="E37" s="84"/>
      <c r="F37" s="84"/>
      <c r="G37" s="84"/>
      <c r="H37" s="84"/>
      <c r="I37" s="84"/>
      <c r="J37" s="84"/>
      <c r="K37" s="84"/>
      <c r="L37" s="84"/>
      <c r="M37" s="84"/>
      <c r="N37" s="84"/>
      <c r="O37" s="84"/>
      <c r="P37" s="84"/>
      <c r="Q37" s="84"/>
      <c r="R37" s="84"/>
      <c r="S37" s="85"/>
      <c r="U37" s="100"/>
      <c r="V37" s="100"/>
      <c r="W37" s="100"/>
      <c r="X37" s="100"/>
      <c r="Y37" s="100"/>
    </row>
    <row r="38" spans="1:19" ht="14.25" customHeight="1">
      <c r="A38" s="86"/>
      <c r="B38" s="483" t="s">
        <v>21</v>
      </c>
      <c r="C38" s="483"/>
      <c r="D38" s="483"/>
      <c r="E38" s="483"/>
      <c r="F38" s="483"/>
      <c r="G38" s="483"/>
      <c r="H38" s="483"/>
      <c r="I38" s="483"/>
      <c r="J38" s="483" t="s">
        <v>29</v>
      </c>
      <c r="K38" s="483"/>
      <c r="L38" s="483"/>
      <c r="M38" s="483"/>
      <c r="N38" s="483"/>
      <c r="O38" s="483"/>
      <c r="P38" s="483"/>
      <c r="Q38" s="483"/>
      <c r="R38" s="483"/>
      <c r="S38" s="58"/>
    </row>
    <row r="39" spans="1:19" ht="14.25">
      <c r="A39" s="87"/>
      <c r="B39" s="476" t="s">
        <v>24</v>
      </c>
      <c r="C39" s="477"/>
      <c r="D39" s="477"/>
      <c r="E39" s="477"/>
      <c r="F39" s="477"/>
      <c r="G39" s="477"/>
      <c r="H39" s="477"/>
      <c r="I39" s="477"/>
      <c r="J39" s="498" t="s">
        <v>422</v>
      </c>
      <c r="K39" s="499"/>
      <c r="L39" s="499"/>
      <c r="M39" s="499"/>
      <c r="N39" s="499"/>
      <c r="O39" s="499"/>
      <c r="P39" s="499"/>
      <c r="Q39" s="499"/>
      <c r="R39" s="500"/>
      <c r="S39" s="58"/>
    </row>
    <row r="40" spans="1:19" ht="14.25">
      <c r="A40" s="88"/>
      <c r="B40" s="476" t="s">
        <v>25</v>
      </c>
      <c r="C40" s="477"/>
      <c r="D40" s="477"/>
      <c r="E40" s="477"/>
      <c r="F40" s="477"/>
      <c r="G40" s="477"/>
      <c r="H40" s="477"/>
      <c r="I40" s="477"/>
      <c r="J40" s="501"/>
      <c r="K40" s="502"/>
      <c r="L40" s="502"/>
      <c r="M40" s="502"/>
      <c r="N40" s="502"/>
      <c r="O40" s="502"/>
      <c r="P40" s="502"/>
      <c r="Q40" s="502"/>
      <c r="R40" s="503"/>
      <c r="S40" s="58"/>
    </row>
    <row r="41" spans="1:19" ht="14.25">
      <c r="A41" s="55"/>
      <c r="B41" s="476" t="s">
        <v>26</v>
      </c>
      <c r="C41" s="477"/>
      <c r="D41" s="477"/>
      <c r="E41" s="477"/>
      <c r="F41" s="477"/>
      <c r="G41" s="477"/>
      <c r="H41" s="477"/>
      <c r="I41" s="477"/>
      <c r="J41" s="501"/>
      <c r="K41" s="502"/>
      <c r="L41" s="502"/>
      <c r="M41" s="502"/>
      <c r="N41" s="502"/>
      <c r="O41" s="502"/>
      <c r="P41" s="502"/>
      <c r="Q41" s="502"/>
      <c r="R41" s="503"/>
      <c r="S41" s="58"/>
    </row>
    <row r="42" spans="1:19" ht="14.25">
      <c r="A42" s="59"/>
      <c r="B42" s="476" t="s">
        <v>27</v>
      </c>
      <c r="C42" s="477"/>
      <c r="D42" s="477"/>
      <c r="E42" s="477"/>
      <c r="F42" s="477"/>
      <c r="G42" s="477"/>
      <c r="H42" s="477"/>
      <c r="I42" s="477"/>
      <c r="J42" s="476" t="s">
        <v>423</v>
      </c>
      <c r="K42" s="477"/>
      <c r="L42" s="477"/>
      <c r="M42" s="477"/>
      <c r="N42" s="477"/>
      <c r="O42" s="477"/>
      <c r="P42" s="477"/>
      <c r="Q42" s="477"/>
      <c r="R42" s="504"/>
      <c r="S42" s="89"/>
    </row>
    <row r="43" spans="1:19" ht="14.25">
      <c r="A43" s="55"/>
      <c r="B43" s="476" t="s">
        <v>28</v>
      </c>
      <c r="C43" s="477"/>
      <c r="D43" s="477"/>
      <c r="E43" s="477"/>
      <c r="F43" s="477"/>
      <c r="G43" s="477"/>
      <c r="H43" s="477"/>
      <c r="I43" s="477"/>
      <c r="J43" s="505"/>
      <c r="K43" s="477"/>
      <c r="L43" s="477"/>
      <c r="M43" s="477"/>
      <c r="N43" s="477"/>
      <c r="O43" s="477"/>
      <c r="P43" s="477"/>
      <c r="Q43" s="477"/>
      <c r="R43" s="504"/>
      <c r="S43" s="89"/>
    </row>
    <row r="44" spans="1:19" ht="24.75" customHeight="1">
      <c r="A44" s="55"/>
      <c r="B44" s="510" t="s">
        <v>22</v>
      </c>
      <c r="C44" s="511"/>
      <c r="D44" s="511"/>
      <c r="E44" s="511"/>
      <c r="F44" s="511"/>
      <c r="G44" s="511"/>
      <c r="H44" s="511"/>
      <c r="I44" s="511"/>
      <c r="J44" s="495" t="s">
        <v>424</v>
      </c>
      <c r="K44" s="496"/>
      <c r="L44" s="496"/>
      <c r="M44" s="496"/>
      <c r="N44" s="496"/>
      <c r="O44" s="496"/>
      <c r="P44" s="496"/>
      <c r="Q44" s="496"/>
      <c r="R44" s="497"/>
      <c r="S44" s="89"/>
    </row>
    <row r="45" spans="1:19" ht="15" customHeight="1">
      <c r="A45" s="56"/>
      <c r="B45" s="90"/>
      <c r="C45" s="91" t="s">
        <v>30</v>
      </c>
      <c r="D45" s="92"/>
      <c r="E45" s="92"/>
      <c r="F45" s="92"/>
      <c r="G45" s="92"/>
      <c r="H45" s="92"/>
      <c r="I45" s="92"/>
      <c r="J45" s="93"/>
      <c r="K45" s="94"/>
      <c r="L45" s="94"/>
      <c r="M45" s="94"/>
      <c r="N45" s="94"/>
      <c r="O45" s="94"/>
      <c r="P45" s="94"/>
      <c r="Q45" s="94"/>
      <c r="R45" s="94"/>
      <c r="S45" s="95"/>
    </row>
    <row r="46" spans="1:2" ht="14.25">
      <c r="A46" s="96"/>
      <c r="B46" s="97"/>
    </row>
    <row r="48" spans="2:9" ht="14.25">
      <c r="B48" s="62"/>
      <c r="C48" s="62"/>
      <c r="D48" s="62"/>
      <c r="E48" s="62"/>
      <c r="F48" s="62"/>
      <c r="G48" s="62"/>
      <c r="H48" s="62"/>
      <c r="I48" s="62"/>
    </row>
    <row r="49" spans="2:9" ht="14.25">
      <c r="B49" s="62"/>
      <c r="C49" s="62"/>
      <c r="D49" s="62"/>
      <c r="E49" s="62"/>
      <c r="F49" s="62"/>
      <c r="G49" s="62"/>
      <c r="H49" s="62"/>
      <c r="I49" s="62"/>
    </row>
    <row r="50" spans="2:9" ht="14.25">
      <c r="B50" s="62"/>
      <c r="C50" s="62"/>
      <c r="D50" s="62"/>
      <c r="E50" s="62"/>
      <c r="F50" s="62"/>
      <c r="G50" s="62"/>
      <c r="H50" s="62"/>
      <c r="I50" s="62"/>
    </row>
    <row r="51" spans="2:9" ht="14.25">
      <c r="B51" s="62"/>
      <c r="C51" s="62"/>
      <c r="D51" s="62"/>
      <c r="E51" s="62"/>
      <c r="F51" s="62"/>
      <c r="G51" s="62"/>
      <c r="H51" s="62"/>
      <c r="I51" s="62"/>
    </row>
    <row r="52" spans="2:9" ht="14.25">
      <c r="B52" s="62"/>
      <c r="C52" s="62"/>
      <c r="D52" s="62"/>
      <c r="E52" s="62"/>
      <c r="F52" s="62"/>
      <c r="G52" s="62"/>
      <c r="H52" s="62"/>
      <c r="I52" s="62"/>
    </row>
    <row r="53" spans="2:9" ht="14.25">
      <c r="B53" s="62"/>
      <c r="C53" s="62"/>
      <c r="D53" s="62"/>
      <c r="E53" s="62"/>
      <c r="F53" s="62"/>
      <c r="G53" s="62"/>
      <c r="H53" s="62"/>
      <c r="I53" s="62"/>
    </row>
    <row r="54" spans="2:3" ht="14.25">
      <c r="B54" s="62"/>
      <c r="C54" s="62"/>
    </row>
    <row r="56" ht="14.25">
      <c r="C56" s="98"/>
    </row>
    <row r="57" spans="2:3" ht="14.25">
      <c r="B57" s="98"/>
      <c r="C57" s="98"/>
    </row>
    <row r="58" ht="14.25">
      <c r="C58" s="98"/>
    </row>
    <row r="59" ht="14.25">
      <c r="C59" s="98"/>
    </row>
    <row r="60" ht="14.25">
      <c r="C60" s="98"/>
    </row>
    <row r="61" ht="14.25">
      <c r="C61" s="98"/>
    </row>
    <row r="62" ht="14.25">
      <c r="C62" s="98"/>
    </row>
    <row r="63" ht="14.25">
      <c r="C63" s="98"/>
    </row>
    <row r="64" ht="14.25">
      <c r="C64" s="98"/>
    </row>
    <row r="65" ht="14.25">
      <c r="C65" s="98"/>
    </row>
    <row r="66" ht="14.25">
      <c r="C66" s="98"/>
    </row>
  </sheetData>
  <sheetProtection password="E89E" sheet="1" objects="1" scenarios="1" selectLockedCells="1"/>
  <mergeCells count="96">
    <mergeCell ref="J44:R44"/>
    <mergeCell ref="J39:R41"/>
    <mergeCell ref="J42:R43"/>
    <mergeCell ref="B34:J34"/>
    <mergeCell ref="B36:S36"/>
    <mergeCell ref="B41:I41"/>
    <mergeCell ref="B42:I42"/>
    <mergeCell ref="B43:I43"/>
    <mergeCell ref="B44:I44"/>
    <mergeCell ref="B40:I40"/>
    <mergeCell ref="B9:E9"/>
    <mergeCell ref="B33:R33"/>
    <mergeCell ref="B25:D25"/>
    <mergeCell ref="B26:D26"/>
    <mergeCell ref="B27:D27"/>
    <mergeCell ref="B21:D21"/>
    <mergeCell ref="B22:D22"/>
    <mergeCell ref="B14:S14"/>
    <mergeCell ref="F26:J26"/>
    <mergeCell ref="B10:E10"/>
    <mergeCell ref="F27:J27"/>
    <mergeCell ref="K18:L18"/>
    <mergeCell ref="B20:D20"/>
    <mergeCell ref="B23:D23"/>
    <mergeCell ref="K24:L24"/>
    <mergeCell ref="F20:J20"/>
    <mergeCell ref="F21:J21"/>
    <mergeCell ref="F22:J22"/>
    <mergeCell ref="F23:J23"/>
    <mergeCell ref="B39:I39"/>
    <mergeCell ref="R16:R17"/>
    <mergeCell ref="F19:J19"/>
    <mergeCell ref="F18:J18"/>
    <mergeCell ref="B24:D24"/>
    <mergeCell ref="F25:J25"/>
    <mergeCell ref="K34:R34"/>
    <mergeCell ref="M28:M30"/>
    <mergeCell ref="B38:I38"/>
    <mergeCell ref="J38:R38"/>
    <mergeCell ref="B13:R13"/>
    <mergeCell ref="B19:D19"/>
    <mergeCell ref="A1:C2"/>
    <mergeCell ref="N16:P16"/>
    <mergeCell ref="K16:M17"/>
    <mergeCell ref="Q2:S2"/>
    <mergeCell ref="D1:N1"/>
    <mergeCell ref="D2:N2"/>
    <mergeCell ref="B16:D17"/>
    <mergeCell ref="E16:J17"/>
    <mergeCell ref="G10:K10"/>
    <mergeCell ref="G11:K11"/>
    <mergeCell ref="B11:E11"/>
    <mergeCell ref="K27:L27"/>
    <mergeCell ref="K21:L21"/>
    <mergeCell ref="K26:L26"/>
    <mergeCell ref="K19:L19"/>
    <mergeCell ref="K25:L25"/>
    <mergeCell ref="K20:L20"/>
    <mergeCell ref="B18:D18"/>
    <mergeCell ref="O1:P1"/>
    <mergeCell ref="O2:P2"/>
    <mergeCell ref="Q1:S1"/>
    <mergeCell ref="L9:R9"/>
    <mergeCell ref="J4:S4"/>
    <mergeCell ref="G9:K9"/>
    <mergeCell ref="J3:K3"/>
    <mergeCell ref="L7:S7"/>
    <mergeCell ref="D6:I6"/>
    <mergeCell ref="D7:I7"/>
    <mergeCell ref="L10:R10"/>
    <mergeCell ref="L11:R11"/>
    <mergeCell ref="L12:R12"/>
    <mergeCell ref="B32:R32"/>
    <mergeCell ref="M31:R31"/>
    <mergeCell ref="B12:E12"/>
    <mergeCell ref="G12:K12"/>
    <mergeCell ref="F24:J24"/>
    <mergeCell ref="K22:L22"/>
    <mergeCell ref="K23:L23"/>
    <mergeCell ref="B6:C7"/>
    <mergeCell ref="L3:S3"/>
    <mergeCell ref="J5:S6"/>
    <mergeCell ref="J7:K7"/>
    <mergeCell ref="D3:I3"/>
    <mergeCell ref="C4:I5"/>
    <mergeCell ref="B4:B5"/>
    <mergeCell ref="T1:T25"/>
    <mergeCell ref="U12:V14"/>
    <mergeCell ref="U16:V20"/>
    <mergeCell ref="Z6:Z8"/>
    <mergeCell ref="Z11:Z14"/>
    <mergeCell ref="U1:V4"/>
    <mergeCell ref="U6:V10"/>
    <mergeCell ref="U22:V25"/>
    <mergeCell ref="X1:Y3"/>
    <mergeCell ref="X16:Y20"/>
  </mergeCells>
  <conditionalFormatting sqref="Q1:S2 L3:S3 B45 D3:I3 C4:I5 D6:I7 B10:R12 F18:J27 B18:D27 B33:R33 K34:R34 J5 L7">
    <cfRule type="cellIs" priority="4" dxfId="13" operator="equal" stopIfTrue="1">
      <formula>""</formula>
    </cfRule>
  </conditionalFormatting>
  <conditionalFormatting sqref="K18:M27">
    <cfRule type="cellIs" priority="2" dxfId="0" operator="between" stopIfTrue="1">
      <formula>1</formula>
      <formula>81</formula>
    </cfRule>
    <cfRule type="cellIs" priority="3" dxfId="5" operator="between" stopIfTrue="1">
      <formula>82</formula>
      <formula>91</formula>
    </cfRule>
    <cfRule type="cellIs" priority="4" dxfId="1" operator="greaterThanOrEqual" stopIfTrue="1">
      <formula>92</formula>
    </cfRule>
  </conditionalFormatting>
  <conditionalFormatting sqref="R18">
    <cfRule type="cellIs" priority="5" dxfId="5" operator="equal" stopIfTrue="1">
      <formula>"B"</formula>
    </cfRule>
    <cfRule type="cellIs" priority="6" dxfId="1" operator="equal" stopIfTrue="1">
      <formula>"A"</formula>
    </cfRule>
    <cfRule type="cellIs" priority="7" dxfId="0" operator="equal" stopIfTrue="1">
      <formula>"C"</formula>
    </cfRule>
  </conditionalFormatting>
  <conditionalFormatting sqref="N18:P18">
    <cfRule type="cellIs" priority="8" dxfId="13" operator="equal" stopIfTrue="1">
      <formula>""</formula>
    </cfRule>
    <cfRule type="cellIs" priority="9" dxfId="1" operator="equal" stopIfTrue="1">
      <formula>"-"</formula>
    </cfRule>
    <cfRule type="cellIs" priority="10" dxfId="0" operator="equal" stopIfTrue="1">
      <formula>"X"</formula>
    </cfRule>
  </conditionalFormatting>
  <dataValidations count="7">
    <dataValidation type="list" allowBlank="1" showInputMessage="1" showErrorMessage="1" sqref="L7">
      <formula1>type</formula1>
    </dataValidation>
    <dataValidation allowBlank="1" showInputMessage="1" showErrorMessage="1" sqref="N19:N27 O19:O27 P19:P27"/>
    <dataValidation allowBlank="1" showInputMessage="1" showErrorMessage="1" sqref="R19:R27"/>
    <dataValidation type="list" allowBlank="1" showInputMessage="1" showErrorMessage="1" sqref="N18">
      <formula1>product</formula1>
    </dataValidation>
    <dataValidation type="list" allowBlank="1" showInputMessage="1" showErrorMessage="1" sqref="O18">
      <formula1>product</formula1>
    </dataValidation>
    <dataValidation type="list" allowBlank="1" showInputMessage="1" showErrorMessage="1" sqref="P18">
      <formula1>product</formula1>
    </dataValidation>
    <dataValidation type="list" allowBlank="1" showInputMessage="1" showErrorMessage="1" sqref="R18">
      <formula1>grading</formula1>
    </dataValidation>
  </dataValidations>
  <printOptions/>
  <pageMargins left="0.7086614173228347" right="0.31496062992125984" top="0.3937007874015748" bottom="0.4724409448818898" header="0.4921259845" footer="0.4"/>
  <pageSetup fitToHeight="1" fitToWidth="1" horizontalDpi="300" verticalDpi="300" orientation="portrait" paperSize="9" scale="89" r:id="rId2"/>
  <headerFooter alignWithMargins="0">
    <oddFooter xml:space="preserve">&amp;LFO-QA-034_v1 Issued: 04/NOV/2010&amp;C1/7. section&amp;RPrepared by: Imre Malkovics   </oddFooter>
  </headerFooter>
  <drawing r:id="rId1"/>
</worksheet>
</file>

<file path=xl/worksheets/sheet10.xml><?xml version="1.0" encoding="utf-8"?>
<worksheet xmlns="http://schemas.openxmlformats.org/spreadsheetml/2006/main" xmlns:r="http://schemas.openxmlformats.org/officeDocument/2006/relationships">
  <sheetPr codeName="Tabelle3">
    <tabColor indexed="17"/>
    <pageSetUpPr fitToPage="1"/>
  </sheetPr>
  <dimension ref="A2:S60"/>
  <sheetViews>
    <sheetView showGridLines="0" view="pageBreakPreview" zoomScaleSheetLayoutView="100" zoomScalePageLayoutView="0" workbookViewId="0" topLeftCell="A1">
      <selection activeCell="B2" sqref="B2:C3"/>
    </sheetView>
  </sheetViews>
  <sheetFormatPr defaultColWidth="11.421875" defaultRowHeight="12.75"/>
  <cols>
    <col min="1" max="1" width="5.7109375" style="106" customWidth="1"/>
    <col min="2" max="2" width="2.28125" style="106" customWidth="1"/>
    <col min="3" max="3" width="19.28125" style="106" customWidth="1"/>
    <col min="4" max="4" width="5.421875" style="106" customWidth="1"/>
    <col min="5" max="5" width="5.7109375" style="106" customWidth="1"/>
    <col min="6" max="6" width="6.140625" style="106" customWidth="1"/>
    <col min="7" max="8" width="4.00390625" style="106" customWidth="1"/>
    <col min="9" max="13" width="4.57421875" style="106" customWidth="1"/>
    <col min="14" max="14" width="6.28125" style="106" customWidth="1"/>
    <col min="15" max="18" width="4.57421875" style="106" customWidth="1"/>
    <col min="19" max="19" width="3.28125" style="106" customWidth="1"/>
    <col min="20" max="20" width="7.140625" style="106" customWidth="1"/>
    <col min="21" max="16384" width="11.421875" style="106" customWidth="1"/>
  </cols>
  <sheetData>
    <row r="2" spans="2:19" ht="18">
      <c r="B2" s="635" t="s">
        <v>170</v>
      </c>
      <c r="C2" s="636"/>
      <c r="D2" s="641" t="s">
        <v>266</v>
      </c>
      <c r="E2" s="443"/>
      <c r="F2" s="443"/>
      <c r="G2" s="443"/>
      <c r="H2" s="443"/>
      <c r="I2" s="443"/>
      <c r="J2" s="443"/>
      <c r="K2" s="443"/>
      <c r="L2" s="443"/>
      <c r="M2" s="443"/>
      <c r="N2" s="444"/>
      <c r="O2" s="608" t="s">
        <v>57</v>
      </c>
      <c r="P2" s="609"/>
      <c r="Q2" s="639">
        <f>IF(ISBLANK('audit summary'!Q1),"",'audit summary'!Q1)</f>
      </c>
      <c r="R2" s="639"/>
      <c r="S2" s="640"/>
    </row>
    <row r="3" spans="2:19" ht="14.25">
      <c r="B3" s="637"/>
      <c r="C3" s="638"/>
      <c r="D3" s="642" t="s">
        <v>457</v>
      </c>
      <c r="E3" s="643"/>
      <c r="F3" s="643"/>
      <c r="G3" s="643"/>
      <c r="H3" s="643"/>
      <c r="I3" s="643"/>
      <c r="J3" s="643"/>
      <c r="K3" s="643"/>
      <c r="L3" s="643"/>
      <c r="M3" s="643"/>
      <c r="N3" s="644"/>
      <c r="O3" s="645" t="s">
        <v>226</v>
      </c>
      <c r="P3" s="646"/>
      <c r="Q3" s="647">
        <f>IF(ISBLANK('audit summary'!Q2),"",'audit summary'!Q2)</f>
      </c>
      <c r="R3" s="647"/>
      <c r="S3" s="648"/>
    </row>
    <row r="4" spans="2:19" ht="18">
      <c r="B4" s="107"/>
      <c r="C4" s="649" t="s">
        <v>593</v>
      </c>
      <c r="D4" s="649"/>
      <c r="E4" s="649"/>
      <c r="F4" s="649"/>
      <c r="G4" s="649"/>
      <c r="H4" s="649"/>
      <c r="I4" s="649"/>
      <c r="J4" s="649"/>
      <c r="K4" s="649"/>
      <c r="L4" s="649"/>
      <c r="M4" s="649"/>
      <c r="N4" s="649"/>
      <c r="O4" s="649"/>
      <c r="P4" s="649"/>
      <c r="Q4" s="649"/>
      <c r="R4" s="649"/>
      <c r="S4" s="650"/>
    </row>
    <row r="5" spans="2:19" ht="15">
      <c r="B5" s="108"/>
      <c r="C5" s="109"/>
      <c r="D5" s="110"/>
      <c r="E5" s="110"/>
      <c r="F5" s="110"/>
      <c r="G5" s="109"/>
      <c r="H5" s="110"/>
      <c r="I5" s="109"/>
      <c r="J5" s="109"/>
      <c r="K5" s="28"/>
      <c r="L5" s="111"/>
      <c r="M5" s="111"/>
      <c r="N5" s="112" t="s">
        <v>713</v>
      </c>
      <c r="O5" s="113"/>
      <c r="P5" s="114"/>
      <c r="Q5" s="113"/>
      <c r="S5" s="115"/>
    </row>
    <row r="6" spans="2:19" ht="18">
      <c r="B6" s="108"/>
      <c r="C6" s="116"/>
      <c r="D6" s="110"/>
      <c r="E6" s="110"/>
      <c r="F6" s="28"/>
      <c r="G6" s="109"/>
      <c r="H6" s="110"/>
      <c r="I6" s="112"/>
      <c r="J6" s="112" t="s">
        <v>712</v>
      </c>
      <c r="K6" s="109"/>
      <c r="L6" s="111"/>
      <c r="M6" s="111"/>
      <c r="N6" s="117"/>
      <c r="O6" s="113"/>
      <c r="P6" s="114"/>
      <c r="Q6" s="113"/>
      <c r="S6" s="115"/>
    </row>
    <row r="7" spans="2:19" ht="4.5" customHeight="1">
      <c r="B7" s="108"/>
      <c r="C7" s="109"/>
      <c r="D7" s="110"/>
      <c r="E7" s="110"/>
      <c r="F7" s="110"/>
      <c r="G7" s="109"/>
      <c r="H7" s="118"/>
      <c r="I7" s="118"/>
      <c r="J7" s="109"/>
      <c r="K7" s="109"/>
      <c r="L7" s="109"/>
      <c r="M7" s="111"/>
      <c r="N7" s="119"/>
      <c r="O7" s="113"/>
      <c r="P7" s="120"/>
      <c r="Q7" s="121"/>
      <c r="R7" s="120"/>
      <c r="S7" s="115"/>
    </row>
    <row r="8" spans="2:19" ht="4.5" customHeight="1">
      <c r="B8" s="108"/>
      <c r="C8" s="109"/>
      <c r="D8" s="110"/>
      <c r="E8" s="110"/>
      <c r="F8" s="110"/>
      <c r="G8" s="109"/>
      <c r="H8" s="118"/>
      <c r="I8" s="118"/>
      <c r="J8" s="109"/>
      <c r="K8" s="109"/>
      <c r="L8" s="109"/>
      <c r="M8" s="111"/>
      <c r="N8" s="122"/>
      <c r="O8" s="113"/>
      <c r="P8" s="120"/>
      <c r="Q8" s="121"/>
      <c r="R8" s="120"/>
      <c r="S8" s="115"/>
    </row>
    <row r="9" spans="2:19" ht="22.5" customHeight="1">
      <c r="B9" s="108"/>
      <c r="C9" s="615" t="s">
        <v>340</v>
      </c>
      <c r="D9" s="616"/>
      <c r="E9" s="616"/>
      <c r="F9" s="617"/>
      <c r="G9" s="621" t="s">
        <v>458</v>
      </c>
      <c r="H9" s="633"/>
      <c r="I9" s="118"/>
      <c r="J9" s="123">
        <v>60</v>
      </c>
      <c r="K9" s="123"/>
      <c r="L9" s="123">
        <v>70</v>
      </c>
      <c r="M9" s="123"/>
      <c r="N9" s="124">
        <v>82</v>
      </c>
      <c r="O9" s="124"/>
      <c r="P9" s="125">
        <v>92</v>
      </c>
      <c r="Q9" s="124"/>
      <c r="R9" s="126" t="str">
        <f>"    100"</f>
        <v>    100</v>
      </c>
      <c r="S9" s="125"/>
    </row>
    <row r="10" spans="2:19" ht="11.25" customHeight="1">
      <c r="B10" s="108"/>
      <c r="C10" s="618"/>
      <c r="D10" s="619"/>
      <c r="E10" s="619"/>
      <c r="F10" s="620"/>
      <c r="G10" s="623"/>
      <c r="H10" s="634"/>
      <c r="I10" s="109"/>
      <c r="J10" s="115"/>
      <c r="K10" s="109"/>
      <c r="L10" s="115"/>
      <c r="M10" s="109"/>
      <c r="N10" s="115"/>
      <c r="O10" s="109"/>
      <c r="P10" s="115"/>
      <c r="Q10" s="109"/>
      <c r="R10" s="115"/>
      <c r="S10" s="115"/>
    </row>
    <row r="11" spans="2:19" ht="25.5" customHeight="1">
      <c r="B11" s="108"/>
      <c r="C11" s="630" t="s">
        <v>33</v>
      </c>
      <c r="D11" s="631"/>
      <c r="E11" s="631"/>
      <c r="F11" s="632"/>
      <c r="G11" s="360" t="s">
        <v>569</v>
      </c>
      <c r="H11" s="361" t="str">
        <f>IF('process audit_eval'!$AF$8=0," ",'process audit_eval'!$AF$8)</f>
        <v>n/a</v>
      </c>
      <c r="I11" s="128"/>
      <c r="J11" s="128"/>
      <c r="K11" s="128"/>
      <c r="L11" s="128"/>
      <c r="M11" s="128"/>
      <c r="N11" s="129"/>
      <c r="O11" s="128"/>
      <c r="P11" s="130"/>
      <c r="Q11" s="128"/>
      <c r="R11" s="130"/>
      <c r="S11" s="115"/>
    </row>
    <row r="12" spans="2:19" ht="25.5" customHeight="1">
      <c r="B12" s="108"/>
      <c r="C12" s="630" t="s">
        <v>36</v>
      </c>
      <c r="D12" s="631"/>
      <c r="E12" s="631"/>
      <c r="F12" s="632"/>
      <c r="G12" s="360" t="s">
        <v>570</v>
      </c>
      <c r="H12" s="361" t="str">
        <f>IF('process audit_eval'!$AF$12=0," ",'process audit_eval'!$AF$12)</f>
        <v>n/a</v>
      </c>
      <c r="I12" s="131"/>
      <c r="J12" s="131"/>
      <c r="K12" s="131"/>
      <c r="L12" s="131"/>
      <c r="M12" s="131"/>
      <c r="N12" s="132"/>
      <c r="O12" s="131"/>
      <c r="P12" s="133"/>
      <c r="Q12" s="131"/>
      <c r="R12" s="133"/>
      <c r="S12" s="115"/>
    </row>
    <row r="13" spans="2:19" ht="15" customHeight="1">
      <c r="B13" s="108"/>
      <c r="C13" s="109"/>
      <c r="D13" s="110"/>
      <c r="E13" s="110"/>
      <c r="F13" s="110"/>
      <c r="G13" s="109"/>
      <c r="H13" s="110"/>
      <c r="I13" s="109"/>
      <c r="J13" s="109"/>
      <c r="K13" s="109"/>
      <c r="L13" s="111"/>
      <c r="M13" s="111"/>
      <c r="N13" s="134"/>
      <c r="O13" s="113"/>
      <c r="P13" s="114"/>
      <c r="Q13" s="113"/>
      <c r="S13" s="115"/>
    </row>
    <row r="14" spans="2:19" ht="18">
      <c r="B14" s="135"/>
      <c r="C14" s="628" t="s">
        <v>298</v>
      </c>
      <c r="D14" s="628"/>
      <c r="E14" s="628"/>
      <c r="F14" s="628"/>
      <c r="G14" s="628"/>
      <c r="H14" s="628"/>
      <c r="I14" s="628"/>
      <c r="J14" s="628"/>
      <c r="K14" s="628"/>
      <c r="L14" s="628"/>
      <c r="M14" s="628"/>
      <c r="N14" s="628"/>
      <c r="O14" s="628"/>
      <c r="P14" s="628"/>
      <c r="Q14" s="628"/>
      <c r="R14" s="628"/>
      <c r="S14" s="629"/>
    </row>
    <row r="15" spans="2:19" ht="15" customHeight="1">
      <c r="B15" s="108"/>
      <c r="C15" s="109"/>
      <c r="D15" s="110"/>
      <c r="E15" s="110"/>
      <c r="F15" s="110"/>
      <c r="G15" s="109"/>
      <c r="H15" s="110"/>
      <c r="I15" s="109"/>
      <c r="J15" s="109"/>
      <c r="K15" s="109"/>
      <c r="L15" s="111"/>
      <c r="M15" s="111"/>
      <c r="N15" s="117"/>
      <c r="O15" s="113"/>
      <c r="P15" s="114"/>
      <c r="Q15" s="113"/>
      <c r="S15" s="115"/>
    </row>
    <row r="16" spans="2:19" ht="22.5" customHeight="1">
      <c r="B16" s="108"/>
      <c r="C16" s="615" t="s">
        <v>341</v>
      </c>
      <c r="D16" s="616"/>
      <c r="E16" s="616"/>
      <c r="F16" s="617"/>
      <c r="G16" s="621" t="s">
        <v>458</v>
      </c>
      <c r="H16" s="633"/>
      <c r="I16" s="136"/>
      <c r="J16" s="137">
        <v>60</v>
      </c>
      <c r="K16" s="137"/>
      <c r="L16" s="137">
        <v>70</v>
      </c>
      <c r="M16" s="137"/>
      <c r="N16" s="138">
        <v>82</v>
      </c>
      <c r="O16" s="137"/>
      <c r="P16" s="139">
        <v>92</v>
      </c>
      <c r="Q16" s="137"/>
      <c r="R16" s="140">
        <v>100</v>
      </c>
      <c r="S16" s="120"/>
    </row>
    <row r="17" spans="2:19" ht="11.25" customHeight="1">
      <c r="B17" s="108"/>
      <c r="C17" s="618"/>
      <c r="D17" s="619"/>
      <c r="E17" s="619"/>
      <c r="F17" s="620"/>
      <c r="G17" s="623"/>
      <c r="H17" s="634"/>
      <c r="I17" s="131"/>
      <c r="J17" s="133"/>
      <c r="K17" s="131"/>
      <c r="L17" s="133"/>
      <c r="M17" s="131"/>
      <c r="N17" s="131"/>
      <c r="O17" s="141"/>
      <c r="P17" s="133"/>
      <c r="Q17" s="131"/>
      <c r="R17" s="133"/>
      <c r="S17" s="115"/>
    </row>
    <row r="18" spans="2:19" ht="25.5" customHeight="1">
      <c r="B18" s="108"/>
      <c r="C18" s="630" t="s">
        <v>441</v>
      </c>
      <c r="D18" s="631"/>
      <c r="E18" s="631"/>
      <c r="F18" s="632"/>
      <c r="G18" s="362" t="s">
        <v>571</v>
      </c>
      <c r="H18" s="361">
        <f>'process audit_eval'!$AF$19</f>
        <v>100</v>
      </c>
      <c r="I18" s="109"/>
      <c r="J18" s="109"/>
      <c r="K18" s="109"/>
      <c r="L18" s="109"/>
      <c r="M18" s="109"/>
      <c r="N18" s="142"/>
      <c r="P18" s="115"/>
      <c r="R18" s="115"/>
      <c r="S18" s="115"/>
    </row>
    <row r="19" spans="2:19" ht="25.5" customHeight="1">
      <c r="B19" s="108"/>
      <c r="C19" s="630" t="s">
        <v>342</v>
      </c>
      <c r="D19" s="631"/>
      <c r="E19" s="631"/>
      <c r="F19" s="632"/>
      <c r="G19" s="143" t="s">
        <v>572</v>
      </c>
      <c r="H19" s="127">
        <f>'process audit_eval'!$AF$52</f>
        <v>100</v>
      </c>
      <c r="I19" s="109"/>
      <c r="J19" s="109"/>
      <c r="K19" s="109"/>
      <c r="L19" s="109"/>
      <c r="M19" s="109"/>
      <c r="N19" s="142"/>
      <c r="P19" s="115"/>
      <c r="R19" s="115"/>
      <c r="S19" s="115"/>
    </row>
    <row r="20" spans="2:19" ht="25.5" customHeight="1">
      <c r="B20" s="108"/>
      <c r="C20" s="625" t="str">
        <f>IF(ISBLANK('process audit_eval'!J24),"Process 1 (P1)",'process audit_eval'!J24)</f>
        <v>ghjghjg</v>
      </c>
      <c r="D20" s="626"/>
      <c r="E20" s="626"/>
      <c r="F20" s="627"/>
      <c r="G20" s="362" t="s">
        <v>359</v>
      </c>
      <c r="H20" s="361">
        <f>IF('process audit_eval'!AQ25=0," ",'process audit_eval'!AQ25)</f>
        <v>88.69565217391305</v>
      </c>
      <c r="I20" s="109"/>
      <c r="J20" s="109"/>
      <c r="K20" s="109"/>
      <c r="L20" s="109"/>
      <c r="M20" s="109"/>
      <c r="N20" s="142"/>
      <c r="P20" s="115"/>
      <c r="R20" s="115"/>
      <c r="S20" s="115"/>
    </row>
    <row r="21" spans="2:19" ht="25.5" customHeight="1">
      <c r="B21" s="108"/>
      <c r="C21" s="625" t="str">
        <f>IF(ISBLANK('process audit_eval'!J26),"Process 2 (P2)",'process audit_eval'!J26)</f>
        <v>hjkghj</v>
      </c>
      <c r="D21" s="626"/>
      <c r="E21" s="626"/>
      <c r="F21" s="627"/>
      <c r="G21" s="143" t="s">
        <v>360</v>
      </c>
      <c r="H21" s="127">
        <f>IF('process audit_eval'!AQ27=0," ",'process audit_eval'!AQ27)</f>
        <v>90.43478260869566</v>
      </c>
      <c r="I21" s="109"/>
      <c r="J21" s="109"/>
      <c r="K21" s="109"/>
      <c r="L21" s="109"/>
      <c r="M21" s="109"/>
      <c r="N21" s="142"/>
      <c r="P21" s="115"/>
      <c r="R21" s="115"/>
      <c r="S21" s="115"/>
    </row>
    <row r="22" spans="2:19" ht="25.5" customHeight="1">
      <c r="B22" s="108"/>
      <c r="C22" s="625">
        <f>IF(ISBLANK('process audit_eval'!J28),"Process 3 (P3)",'process audit_eval'!J28)</f>
      </c>
      <c r="D22" s="626"/>
      <c r="E22" s="626"/>
      <c r="F22" s="627"/>
      <c r="G22" s="143" t="s">
        <v>361</v>
      </c>
      <c r="H22" s="127">
        <f>IF('process audit_eval'!AQ29=0," ",'process audit_eval'!AQ29)</f>
        <v>90.43478260869566</v>
      </c>
      <c r="I22" s="109"/>
      <c r="J22" s="109"/>
      <c r="K22" s="109"/>
      <c r="L22" s="109"/>
      <c r="M22" s="109"/>
      <c r="N22" s="142"/>
      <c r="P22" s="115"/>
      <c r="R22" s="115"/>
      <c r="S22" s="115"/>
    </row>
    <row r="23" spans="2:19" ht="25.5" customHeight="1">
      <c r="B23" s="108"/>
      <c r="C23" s="625">
        <f>IF(ISBLANK('process audit_eval'!J30),"Process 4 (P4)",'process audit_eval'!J30)</f>
      </c>
      <c r="D23" s="626"/>
      <c r="E23" s="626"/>
      <c r="F23" s="627"/>
      <c r="G23" s="143" t="s">
        <v>362</v>
      </c>
      <c r="H23" s="127">
        <f>IF('process audit_eval'!AQ31=0," ",'process audit_eval'!AQ31)</f>
        <v>90.43478260869566</v>
      </c>
      <c r="I23" s="109"/>
      <c r="J23" s="109"/>
      <c r="K23" s="109"/>
      <c r="L23" s="109"/>
      <c r="M23" s="109"/>
      <c r="N23" s="142"/>
      <c r="P23" s="115"/>
      <c r="R23" s="115"/>
      <c r="S23" s="115"/>
    </row>
    <row r="24" spans="2:19" ht="25.5" customHeight="1">
      <c r="B24" s="108"/>
      <c r="C24" s="625">
        <f>IF(ISBLANK('process audit_eval'!J32),"Process 5 (P5)",'process audit_eval'!J32)</f>
      </c>
      <c r="D24" s="626"/>
      <c r="E24" s="626"/>
      <c r="F24" s="627"/>
      <c r="G24" s="143" t="s">
        <v>363</v>
      </c>
      <c r="H24" s="127">
        <f>IF('process audit_eval'!AQ33=0," ",'process audit_eval'!AQ33)</f>
        <v>90.43478260869566</v>
      </c>
      <c r="I24" s="144"/>
      <c r="J24" s="145"/>
      <c r="K24" s="144"/>
      <c r="L24" s="144"/>
      <c r="M24" s="109"/>
      <c r="N24" s="142"/>
      <c r="P24" s="115"/>
      <c r="R24" s="115"/>
      <c r="S24" s="115"/>
    </row>
    <row r="25" spans="2:19" ht="25.5" customHeight="1">
      <c r="B25" s="108"/>
      <c r="C25" s="625">
        <f>IF(ISBLANK('process audit_eval'!J34),"Process 6 (P6)",'process audit_eval'!J34)</f>
      </c>
      <c r="D25" s="626"/>
      <c r="E25" s="626"/>
      <c r="F25" s="627"/>
      <c r="G25" s="143" t="s">
        <v>364</v>
      </c>
      <c r="H25" s="127">
        <f>IF('process audit_eval'!AQ35=0," ",'process audit_eval'!AQ35)</f>
        <v>90.43478260869566</v>
      </c>
      <c r="I25" s="144"/>
      <c r="J25" s="145"/>
      <c r="K25" s="144"/>
      <c r="L25" s="144"/>
      <c r="M25" s="109"/>
      <c r="N25" s="142"/>
      <c r="P25" s="115"/>
      <c r="R25" s="115"/>
      <c r="S25" s="115"/>
    </row>
    <row r="26" spans="2:19" ht="25.5" customHeight="1">
      <c r="B26" s="108"/>
      <c r="C26" s="625">
        <f>IF(ISBLANK('process audit_eval'!J36),"Process 7 (P7)",'process audit_eval'!J36)</f>
      </c>
      <c r="D26" s="626"/>
      <c r="E26" s="626"/>
      <c r="F26" s="627"/>
      <c r="G26" s="143" t="s">
        <v>365</v>
      </c>
      <c r="H26" s="127">
        <f>IF('process audit_eval'!AQ37=0," ",'process audit_eval'!AQ37)</f>
        <v>90.43478260869566</v>
      </c>
      <c r="I26" s="144"/>
      <c r="J26" s="145"/>
      <c r="K26" s="144"/>
      <c r="L26" s="144"/>
      <c r="M26" s="109"/>
      <c r="N26" s="142"/>
      <c r="P26" s="115"/>
      <c r="R26" s="115"/>
      <c r="S26" s="115"/>
    </row>
    <row r="27" spans="2:19" ht="25.5" customHeight="1">
      <c r="B27" s="108"/>
      <c r="C27" s="625">
        <f>IF(ISBLANK('process audit_eval'!J38),"Process 8 (P8)",'process audit_eval'!J38)</f>
      </c>
      <c r="D27" s="626"/>
      <c r="E27" s="626"/>
      <c r="F27" s="627"/>
      <c r="G27" s="143" t="s">
        <v>366</v>
      </c>
      <c r="H27" s="127">
        <f>IF('process audit_eval'!AQ39=0," ",'process audit_eval'!AQ39)</f>
        <v>90.43478260869566</v>
      </c>
      <c r="I27" s="144"/>
      <c r="J27" s="145"/>
      <c r="K27" s="144"/>
      <c r="L27" s="144"/>
      <c r="M27" s="109"/>
      <c r="N27" s="142"/>
      <c r="P27" s="115"/>
      <c r="R27" s="115"/>
      <c r="S27" s="115"/>
    </row>
    <row r="28" spans="2:19" ht="25.5" customHeight="1">
      <c r="B28" s="108"/>
      <c r="C28" s="625">
        <f>IF(ISBLANK('process audit_eval'!J40),"Process 9 (P9)",'process audit_eval'!J40)</f>
      </c>
      <c r="D28" s="626"/>
      <c r="E28" s="626"/>
      <c r="F28" s="627"/>
      <c r="G28" s="143" t="s">
        <v>367</v>
      </c>
      <c r="H28" s="127">
        <f>IF('process audit_eval'!AQ41=0," ",'process audit_eval'!AQ41)</f>
        <v>90.43478260869566</v>
      </c>
      <c r="I28" s="145"/>
      <c r="J28" s="145"/>
      <c r="K28" s="144"/>
      <c r="L28" s="144"/>
      <c r="M28" s="109"/>
      <c r="N28" s="142"/>
      <c r="P28" s="115"/>
      <c r="R28" s="115"/>
      <c r="S28" s="115"/>
    </row>
    <row r="29" spans="2:19" ht="25.5" customHeight="1">
      <c r="B29" s="108"/>
      <c r="C29" s="625">
        <f>IF(ISBLANK('process audit_eval'!J42),"Process 10 (P10)",'process audit_eval'!J42)</f>
      </c>
      <c r="D29" s="626"/>
      <c r="E29" s="626"/>
      <c r="F29" s="627"/>
      <c r="G29" s="143" t="s">
        <v>368</v>
      </c>
      <c r="H29" s="127">
        <f>IF('process audit_eval'!AQ43=0," ",'process audit_eval'!AQ43)</f>
        <v>88.69565217391305</v>
      </c>
      <c r="I29" s="146"/>
      <c r="J29" s="146"/>
      <c r="K29" s="147"/>
      <c r="L29" s="147"/>
      <c r="M29" s="131"/>
      <c r="N29" s="132"/>
      <c r="O29" s="131"/>
      <c r="P29" s="133"/>
      <c r="Q29" s="131"/>
      <c r="R29" s="133"/>
      <c r="S29" s="115"/>
    </row>
    <row r="30" spans="2:19" ht="15.75" customHeight="1">
      <c r="B30" s="108"/>
      <c r="C30" s="148"/>
      <c r="D30" s="149"/>
      <c r="E30" s="149"/>
      <c r="F30" s="150"/>
      <c r="G30" s="109"/>
      <c r="H30" s="151"/>
      <c r="I30" s="109"/>
      <c r="J30" s="109"/>
      <c r="K30" s="109"/>
      <c r="L30" s="109"/>
      <c r="M30" s="28"/>
      <c r="N30" s="152"/>
      <c r="O30" s="28"/>
      <c r="P30" s="28"/>
      <c r="Q30" s="28"/>
      <c r="R30" s="28"/>
      <c r="S30" s="115"/>
    </row>
    <row r="31" spans="2:19" ht="15">
      <c r="B31" s="108"/>
      <c r="C31" s="153" t="s">
        <v>707</v>
      </c>
      <c r="D31" s="109"/>
      <c r="E31" s="109"/>
      <c r="F31" s="109"/>
      <c r="G31" s="109"/>
      <c r="H31" s="109"/>
      <c r="I31" s="28"/>
      <c r="J31" s="28"/>
      <c r="K31" s="28"/>
      <c r="L31" s="28"/>
      <c r="M31" s="28"/>
      <c r="N31" s="28"/>
      <c r="O31" s="28"/>
      <c r="P31" s="28"/>
      <c r="Q31" s="28"/>
      <c r="R31" s="28"/>
      <c r="S31" s="120"/>
    </row>
    <row r="32" spans="2:19" ht="22.5" customHeight="1">
      <c r="B32" s="108"/>
      <c r="C32" s="615" t="s">
        <v>340</v>
      </c>
      <c r="D32" s="616"/>
      <c r="E32" s="616"/>
      <c r="F32" s="617"/>
      <c r="G32" s="621" t="s">
        <v>458</v>
      </c>
      <c r="H32" s="622"/>
      <c r="I32" s="136"/>
      <c r="J32" s="137">
        <v>60</v>
      </c>
      <c r="K32" s="137"/>
      <c r="L32" s="137">
        <v>70</v>
      </c>
      <c r="M32" s="137"/>
      <c r="N32" s="137">
        <v>82</v>
      </c>
      <c r="O32" s="137"/>
      <c r="P32" s="139">
        <v>92</v>
      </c>
      <c r="Q32" s="137"/>
      <c r="R32" s="140">
        <v>100</v>
      </c>
      <c r="S32" s="125"/>
    </row>
    <row r="33" spans="2:19" ht="11.25" customHeight="1">
      <c r="B33" s="108"/>
      <c r="C33" s="618"/>
      <c r="D33" s="619"/>
      <c r="E33" s="619"/>
      <c r="F33" s="620"/>
      <c r="G33" s="623"/>
      <c r="H33" s="624"/>
      <c r="I33" s="131"/>
      <c r="J33" s="133"/>
      <c r="K33" s="131"/>
      <c r="L33" s="133"/>
      <c r="M33" s="131"/>
      <c r="N33" s="133"/>
      <c r="O33" s="131"/>
      <c r="P33" s="133"/>
      <c r="Q33" s="131"/>
      <c r="R33" s="133"/>
      <c r="S33" s="115"/>
    </row>
    <row r="34" spans="2:19" ht="25.5" customHeight="1">
      <c r="B34" s="108"/>
      <c r="C34" s="630" t="s">
        <v>708</v>
      </c>
      <c r="D34" s="631"/>
      <c r="E34" s="631"/>
      <c r="F34" s="632"/>
      <c r="G34" s="363" t="s">
        <v>369</v>
      </c>
      <c r="H34" s="361">
        <f>IF('process audit_eval'!$G$49=0," ",'process audit_eval'!$G$49)</f>
        <v>78</v>
      </c>
      <c r="I34" s="109"/>
      <c r="J34" s="109"/>
      <c r="K34" s="109"/>
      <c r="L34" s="109"/>
      <c r="M34" s="109"/>
      <c r="N34" s="109"/>
      <c r="O34" s="155"/>
      <c r="P34" s="115"/>
      <c r="R34" s="115"/>
      <c r="S34" s="115"/>
    </row>
    <row r="35" spans="2:19" ht="25.5" customHeight="1">
      <c r="B35" s="108"/>
      <c r="C35" s="630" t="s">
        <v>709</v>
      </c>
      <c r="D35" s="631"/>
      <c r="E35" s="631"/>
      <c r="F35" s="632"/>
      <c r="G35" s="154" t="s">
        <v>370</v>
      </c>
      <c r="H35" s="127">
        <f>IF('process audit_eval'!$O$49=0," ",'process audit_eval'!$O$49)</f>
        <v>100</v>
      </c>
      <c r="I35" s="109"/>
      <c r="J35" s="109"/>
      <c r="K35" s="109"/>
      <c r="L35" s="109"/>
      <c r="M35" s="109"/>
      <c r="N35" s="109"/>
      <c r="O35" s="156"/>
      <c r="P35" s="115"/>
      <c r="R35" s="115"/>
      <c r="S35" s="115"/>
    </row>
    <row r="36" spans="2:19" ht="25.5" customHeight="1">
      <c r="B36" s="108"/>
      <c r="C36" s="630" t="s">
        <v>710</v>
      </c>
      <c r="D36" s="631"/>
      <c r="E36" s="631"/>
      <c r="F36" s="632"/>
      <c r="G36" s="154" t="s">
        <v>371</v>
      </c>
      <c r="H36" s="127">
        <f>IF('process audit_eval'!$U$49=0," ",'process audit_eval'!$U$49)</f>
        <v>100</v>
      </c>
      <c r="I36" s="109"/>
      <c r="J36" s="109"/>
      <c r="K36" s="109"/>
      <c r="L36" s="109"/>
      <c r="M36" s="109"/>
      <c r="N36" s="109"/>
      <c r="O36" s="156"/>
      <c r="P36" s="115"/>
      <c r="R36" s="115"/>
      <c r="S36" s="115"/>
    </row>
    <row r="37" spans="2:19" ht="25.5" customHeight="1">
      <c r="B37" s="108"/>
      <c r="C37" s="630" t="s">
        <v>711</v>
      </c>
      <c r="D37" s="631"/>
      <c r="E37" s="631"/>
      <c r="F37" s="632"/>
      <c r="G37" s="154" t="s">
        <v>372</v>
      </c>
      <c r="H37" s="127">
        <f>IF('process audit_eval'!$AB$49=0," ",'process audit_eval'!$AB$49)</f>
        <v>100</v>
      </c>
      <c r="I37" s="131"/>
      <c r="J37" s="131"/>
      <c r="K37" s="131"/>
      <c r="L37" s="131"/>
      <c r="M37" s="131"/>
      <c r="N37" s="131"/>
      <c r="O37" s="157"/>
      <c r="P37" s="133"/>
      <c r="Q37" s="131"/>
      <c r="R37" s="133"/>
      <c r="S37" s="115"/>
    </row>
    <row r="38" spans="2:19" ht="13.5" customHeight="1">
      <c r="B38" s="141"/>
      <c r="C38" s="158"/>
      <c r="D38" s="158"/>
      <c r="E38" s="158"/>
      <c r="F38" s="158"/>
      <c r="G38" s="158"/>
      <c r="H38" s="158"/>
      <c r="I38" s="158"/>
      <c r="J38" s="158"/>
      <c r="K38" s="158"/>
      <c r="L38" s="158"/>
      <c r="M38" s="158"/>
      <c r="N38" s="158"/>
      <c r="O38" s="159"/>
      <c r="P38" s="158"/>
      <c r="Q38" s="158"/>
      <c r="R38" s="158"/>
      <c r="S38" s="133"/>
    </row>
    <row r="39" spans="1:18" ht="14.25">
      <c r="A39" s="109"/>
      <c r="B39" s="109"/>
      <c r="C39" s="160"/>
      <c r="D39" s="160"/>
      <c r="E39" s="160"/>
      <c r="F39" s="160"/>
      <c r="G39" s="160"/>
      <c r="H39" s="160"/>
      <c r="I39" s="160"/>
      <c r="J39" s="160"/>
      <c r="K39" s="160"/>
      <c r="L39" s="160"/>
      <c r="M39" s="160"/>
      <c r="N39" s="160"/>
      <c r="O39" s="160"/>
      <c r="P39" s="160"/>
      <c r="Q39" s="109"/>
      <c r="R39" s="109"/>
    </row>
    <row r="40" spans="1:18" ht="10.5" customHeight="1">
      <c r="A40" s="109"/>
      <c r="B40" s="109"/>
      <c r="C40" s="160"/>
      <c r="D40" s="160"/>
      <c r="E40" s="160"/>
      <c r="F40" s="160"/>
      <c r="G40" s="160"/>
      <c r="H40" s="160"/>
      <c r="I40" s="160"/>
      <c r="J40" s="160"/>
      <c r="K40" s="160"/>
      <c r="L40" s="160"/>
      <c r="M40" s="160"/>
      <c r="N40" s="160"/>
      <c r="O40" s="160"/>
      <c r="P40" s="160"/>
      <c r="Q40" s="109"/>
      <c r="R40" s="109"/>
    </row>
    <row r="41" spans="1:18" ht="10.5" customHeight="1">
      <c r="A41" s="109"/>
      <c r="B41" s="109"/>
      <c r="C41" s="160"/>
      <c r="D41" s="160"/>
      <c r="E41" s="160"/>
      <c r="F41" s="160"/>
      <c r="G41" s="160"/>
      <c r="H41" s="160"/>
      <c r="I41" s="160"/>
      <c r="J41" s="160"/>
      <c r="K41" s="160"/>
      <c r="L41" s="160"/>
      <c r="M41" s="160"/>
      <c r="N41" s="160"/>
      <c r="O41" s="160"/>
      <c r="P41" s="160"/>
      <c r="Q41" s="109"/>
      <c r="R41" s="109"/>
    </row>
    <row r="42" spans="1:18" ht="10.5" customHeight="1">
      <c r="A42" s="109"/>
      <c r="B42" s="109"/>
      <c r="C42" s="160"/>
      <c r="D42" s="160"/>
      <c r="E42" s="160"/>
      <c r="F42" s="160"/>
      <c r="G42" s="160"/>
      <c r="H42" s="160"/>
      <c r="I42" s="160"/>
      <c r="J42" s="160"/>
      <c r="K42" s="160"/>
      <c r="L42" s="160"/>
      <c r="M42" s="160"/>
      <c r="N42" s="160"/>
      <c r="O42" s="160"/>
      <c r="P42" s="160"/>
      <c r="Q42" s="109"/>
      <c r="R42" s="109"/>
    </row>
    <row r="43" spans="1:18" ht="10.5" customHeight="1">
      <c r="A43" s="109"/>
      <c r="B43" s="109"/>
      <c r="C43" s="160"/>
      <c r="D43" s="160"/>
      <c r="E43" s="160"/>
      <c r="F43" s="160"/>
      <c r="G43" s="160"/>
      <c r="H43" s="160"/>
      <c r="I43" s="160"/>
      <c r="J43" s="160"/>
      <c r="K43" s="160"/>
      <c r="L43" s="160"/>
      <c r="M43" s="160"/>
      <c r="N43" s="160"/>
      <c r="O43" s="160"/>
      <c r="P43" s="160"/>
      <c r="Q43" s="109"/>
      <c r="R43" s="109"/>
    </row>
    <row r="44" spans="1:18" ht="10.5" customHeight="1">
      <c r="A44" s="109"/>
      <c r="B44" s="109"/>
      <c r="C44" s="160"/>
      <c r="D44" s="160"/>
      <c r="E44" s="160"/>
      <c r="F44" s="160"/>
      <c r="G44" s="160"/>
      <c r="H44" s="160"/>
      <c r="I44" s="160"/>
      <c r="J44" s="160"/>
      <c r="K44" s="160"/>
      <c r="L44" s="160"/>
      <c r="M44" s="160"/>
      <c r="N44" s="160"/>
      <c r="O44" s="160"/>
      <c r="P44" s="160"/>
      <c r="Q44" s="109"/>
      <c r="R44" s="109"/>
    </row>
    <row r="45" spans="2:18" ht="10.5" customHeight="1">
      <c r="B45" s="109"/>
      <c r="C45" s="160"/>
      <c r="D45" s="160"/>
      <c r="E45" s="160"/>
      <c r="F45" s="160"/>
      <c r="G45" s="160"/>
      <c r="H45" s="160"/>
      <c r="I45" s="160"/>
      <c r="J45" s="160"/>
      <c r="K45" s="160"/>
      <c r="L45" s="160"/>
      <c r="M45" s="160"/>
      <c r="N45" s="160"/>
      <c r="O45" s="160"/>
      <c r="P45" s="160"/>
      <c r="Q45" s="109"/>
      <c r="R45" s="109"/>
    </row>
    <row r="46" spans="2:18" ht="10.5" customHeight="1">
      <c r="B46" s="109"/>
      <c r="C46" s="160"/>
      <c r="D46" s="160"/>
      <c r="E46" s="160"/>
      <c r="F46" s="160"/>
      <c r="G46" s="160"/>
      <c r="H46" s="160"/>
      <c r="I46" s="160"/>
      <c r="J46" s="160"/>
      <c r="K46" s="160"/>
      <c r="L46" s="160"/>
      <c r="M46" s="160"/>
      <c r="N46" s="160"/>
      <c r="O46" s="160"/>
      <c r="P46" s="160"/>
      <c r="Q46" s="109"/>
      <c r="R46" s="109"/>
    </row>
    <row r="47" spans="2:18" ht="11.25" customHeight="1">
      <c r="B47" s="109"/>
      <c r="C47" s="109"/>
      <c r="D47" s="109"/>
      <c r="E47" s="109"/>
      <c r="F47" s="109"/>
      <c r="G47" s="109"/>
      <c r="H47" s="109"/>
      <c r="I47" s="109"/>
      <c r="J47" s="123"/>
      <c r="K47" s="123"/>
      <c r="L47" s="123"/>
      <c r="M47" s="123"/>
      <c r="N47" s="123"/>
      <c r="O47" s="161"/>
      <c r="P47" s="123"/>
      <c r="Q47" s="109"/>
      <c r="R47" s="109"/>
    </row>
    <row r="48" spans="2:18" ht="15" customHeight="1">
      <c r="B48" s="109"/>
      <c r="C48" s="109"/>
      <c r="D48" s="109"/>
      <c r="E48" s="109"/>
      <c r="F48" s="109"/>
      <c r="G48" s="162"/>
      <c r="H48" s="109"/>
      <c r="I48" s="109"/>
      <c r="J48" s="109"/>
      <c r="K48" s="162"/>
      <c r="L48" s="109"/>
      <c r="M48" s="109"/>
      <c r="N48" s="109"/>
      <c r="O48" s="145"/>
      <c r="P48" s="109"/>
      <c r="Q48" s="109"/>
      <c r="R48" s="109"/>
    </row>
    <row r="49" spans="2:18" ht="15" customHeight="1">
      <c r="B49" s="109"/>
      <c r="C49" s="109"/>
      <c r="D49" s="109"/>
      <c r="E49" s="109"/>
      <c r="F49" s="109"/>
      <c r="G49" s="109"/>
      <c r="H49" s="109"/>
      <c r="I49" s="109"/>
      <c r="J49" s="109"/>
      <c r="K49" s="109"/>
      <c r="L49" s="109"/>
      <c r="M49" s="109"/>
      <c r="N49" s="109"/>
      <c r="O49" s="109"/>
      <c r="P49" s="109"/>
      <c r="Q49" s="109"/>
      <c r="R49" s="109"/>
    </row>
    <row r="50" spans="2:18" ht="15" customHeight="1">
      <c r="B50" s="109"/>
      <c r="C50" s="109"/>
      <c r="D50" s="109"/>
      <c r="E50" s="109"/>
      <c r="F50" s="109"/>
      <c r="G50" s="109"/>
      <c r="H50" s="109"/>
      <c r="I50" s="109"/>
      <c r="J50" s="109"/>
      <c r="K50" s="109"/>
      <c r="L50" s="109"/>
      <c r="M50" s="109"/>
      <c r="N50" s="109"/>
      <c r="O50" s="109"/>
      <c r="P50" s="109"/>
      <c r="Q50" s="109"/>
      <c r="R50" s="109"/>
    </row>
    <row r="51" spans="2:18" ht="15" customHeight="1">
      <c r="B51" s="109"/>
      <c r="C51" s="109"/>
      <c r="D51" s="109"/>
      <c r="E51" s="109"/>
      <c r="F51" s="109"/>
      <c r="G51" s="109"/>
      <c r="H51" s="109"/>
      <c r="I51" s="109"/>
      <c r="J51" s="109"/>
      <c r="K51" s="109"/>
      <c r="L51" s="109"/>
      <c r="M51" s="109"/>
      <c r="N51" s="109"/>
      <c r="O51" s="109"/>
      <c r="P51" s="109"/>
      <c r="Q51" s="109"/>
      <c r="R51" s="109"/>
    </row>
    <row r="52" spans="2:18" ht="15" customHeight="1">
      <c r="B52" s="109"/>
      <c r="C52" s="109"/>
      <c r="D52" s="109"/>
      <c r="E52" s="109"/>
      <c r="F52" s="109"/>
      <c r="G52" s="109"/>
      <c r="H52" s="109"/>
      <c r="I52" s="109"/>
      <c r="J52" s="109"/>
      <c r="K52" s="109"/>
      <c r="L52" s="109"/>
      <c r="M52" s="109"/>
      <c r="N52" s="109"/>
      <c r="O52" s="109"/>
      <c r="P52" s="109"/>
      <c r="Q52" s="109"/>
      <c r="R52" s="109"/>
    </row>
    <row r="53" spans="2:18" ht="15" customHeight="1">
      <c r="B53" s="109"/>
      <c r="C53" s="109"/>
      <c r="D53" s="109"/>
      <c r="E53" s="109"/>
      <c r="F53" s="109"/>
      <c r="G53" s="109"/>
      <c r="H53" s="109"/>
      <c r="I53" s="109"/>
      <c r="J53" s="109"/>
      <c r="K53" s="109"/>
      <c r="L53" s="109"/>
      <c r="M53" s="109"/>
      <c r="N53" s="109"/>
      <c r="O53" s="109"/>
      <c r="P53" s="109"/>
      <c r="Q53" s="109"/>
      <c r="R53" s="109"/>
    </row>
    <row r="54" spans="2:18" ht="15" customHeight="1">
      <c r="B54" s="109"/>
      <c r="C54" s="109"/>
      <c r="D54" s="109"/>
      <c r="E54" s="109"/>
      <c r="F54" s="109"/>
      <c r="G54" s="163"/>
      <c r="H54" s="109"/>
      <c r="I54" s="109"/>
      <c r="J54" s="109"/>
      <c r="K54" s="164"/>
      <c r="L54" s="165"/>
      <c r="M54" s="109"/>
      <c r="N54" s="109"/>
      <c r="O54" s="109"/>
      <c r="P54" s="109"/>
      <c r="Q54" s="109"/>
      <c r="R54" s="109"/>
    </row>
    <row r="55" spans="2:18" ht="14.25" customHeight="1">
      <c r="B55" s="109"/>
      <c r="C55" s="160"/>
      <c r="D55" s="160"/>
      <c r="E55" s="160"/>
      <c r="F55" s="160"/>
      <c r="G55" s="160"/>
      <c r="H55" s="160"/>
      <c r="I55" s="160"/>
      <c r="J55" s="160"/>
      <c r="K55" s="160"/>
      <c r="L55" s="160"/>
      <c r="M55" s="160"/>
      <c r="N55" s="160"/>
      <c r="O55" s="160"/>
      <c r="P55" s="160"/>
      <c r="Q55" s="109"/>
      <c r="R55" s="109"/>
    </row>
    <row r="56" spans="2:18" ht="14.25" customHeight="1">
      <c r="B56" s="109"/>
      <c r="C56" s="160"/>
      <c r="D56" s="160"/>
      <c r="E56" s="160"/>
      <c r="F56" s="160"/>
      <c r="G56" s="160"/>
      <c r="H56" s="160"/>
      <c r="I56" s="160"/>
      <c r="J56" s="160"/>
      <c r="K56" s="160"/>
      <c r="L56" s="160"/>
      <c r="M56" s="160"/>
      <c r="N56" s="160"/>
      <c r="O56" s="160"/>
      <c r="P56" s="160"/>
      <c r="Q56" s="109"/>
      <c r="R56" s="109"/>
    </row>
    <row r="57" spans="2:18" ht="14.25" customHeight="1">
      <c r="B57" s="109"/>
      <c r="C57" s="160"/>
      <c r="D57" s="160"/>
      <c r="E57" s="160"/>
      <c r="F57" s="160"/>
      <c r="G57" s="160"/>
      <c r="H57" s="160"/>
      <c r="I57" s="160"/>
      <c r="J57" s="160"/>
      <c r="K57" s="160"/>
      <c r="L57" s="160"/>
      <c r="M57" s="160"/>
      <c r="N57" s="160"/>
      <c r="O57" s="160"/>
      <c r="P57" s="160"/>
      <c r="Q57" s="109"/>
      <c r="R57" s="109"/>
    </row>
    <row r="58" spans="2:18" ht="10.5" customHeight="1">
      <c r="B58" s="109"/>
      <c r="C58" s="160"/>
      <c r="D58" s="160"/>
      <c r="E58" s="160"/>
      <c r="F58" s="160"/>
      <c r="G58" s="160"/>
      <c r="H58" s="160"/>
      <c r="I58" s="160"/>
      <c r="J58" s="160"/>
      <c r="K58" s="160"/>
      <c r="L58" s="160"/>
      <c r="M58" s="160"/>
      <c r="N58" s="160"/>
      <c r="O58" s="160"/>
      <c r="P58" s="160"/>
      <c r="Q58" s="109"/>
      <c r="R58" s="109"/>
    </row>
    <row r="59" spans="2:18" ht="14.25">
      <c r="B59" s="109"/>
      <c r="C59" s="109"/>
      <c r="D59" s="109"/>
      <c r="E59" s="109"/>
      <c r="F59" s="109"/>
      <c r="G59" s="109"/>
      <c r="H59" s="109"/>
      <c r="I59" s="109"/>
      <c r="J59" s="109"/>
      <c r="K59" s="109"/>
      <c r="L59" s="109"/>
      <c r="M59" s="109"/>
      <c r="N59" s="109"/>
      <c r="O59" s="109"/>
      <c r="P59" s="109"/>
      <c r="Q59" s="109"/>
      <c r="R59" s="109"/>
    </row>
    <row r="60" spans="2:18" ht="14.25">
      <c r="B60" s="109"/>
      <c r="C60" s="109"/>
      <c r="D60" s="109"/>
      <c r="E60" s="109"/>
      <c r="F60" s="109"/>
      <c r="G60" s="109"/>
      <c r="H60" s="109"/>
      <c r="I60" s="109"/>
      <c r="J60" s="109"/>
      <c r="K60" s="109"/>
      <c r="L60" s="109"/>
      <c r="M60" s="109"/>
      <c r="N60" s="109"/>
      <c r="O60" s="109"/>
      <c r="P60" s="109"/>
      <c r="Q60" s="109"/>
      <c r="R60" s="109"/>
    </row>
  </sheetData>
  <sheetProtection password="E89E" sheet="1" objects="1" scenarios="1" selectLockedCells="1" selectUnlockedCells="1"/>
  <mergeCells count="33">
    <mergeCell ref="G16:H17"/>
    <mergeCell ref="C16:F17"/>
    <mergeCell ref="B2:C3"/>
    <mergeCell ref="Q2:S2"/>
    <mergeCell ref="D2:N2"/>
    <mergeCell ref="D3:N3"/>
    <mergeCell ref="O2:P2"/>
    <mergeCell ref="O3:P3"/>
    <mergeCell ref="Q3:S3"/>
    <mergeCell ref="C4:S4"/>
    <mergeCell ref="C36:F36"/>
    <mergeCell ref="C37:F37"/>
    <mergeCell ref="C18:F18"/>
    <mergeCell ref="C19:F19"/>
    <mergeCell ref="C20:F20"/>
    <mergeCell ref="C21:F21"/>
    <mergeCell ref="C22:F22"/>
    <mergeCell ref="C23:F23"/>
    <mergeCell ref="C34:F34"/>
    <mergeCell ref="C35:F35"/>
    <mergeCell ref="C14:S14"/>
    <mergeCell ref="C11:F11"/>
    <mergeCell ref="C12:F12"/>
    <mergeCell ref="C9:F10"/>
    <mergeCell ref="G9:H10"/>
    <mergeCell ref="C32:F33"/>
    <mergeCell ref="G32:H33"/>
    <mergeCell ref="C24:F24"/>
    <mergeCell ref="C25:F25"/>
    <mergeCell ref="C26:F26"/>
    <mergeCell ref="C27:F27"/>
    <mergeCell ref="C28:F28"/>
    <mergeCell ref="C29:F29"/>
  </mergeCells>
  <printOptions/>
  <pageMargins left="0.6692913385826772" right="0.2755905511811024" top="0.2755905511811024" bottom="0.31496062992125984" header="0.4921259845" footer="0.4921259845"/>
  <pageSetup fitToHeight="1" fitToWidth="1" horizontalDpi="300" verticalDpi="300" orientation="portrait" paperSize="9" scale="86" r:id="rId2"/>
  <headerFooter alignWithMargins="0">
    <oddFooter>&amp;LFO-QA-034_v1 Issued: 04/NOV/2010&amp;C6/7. section&amp;R Prepared by: Imre Malkovics</oddFooter>
  </headerFooter>
  <drawing r:id="rId1"/>
</worksheet>
</file>

<file path=xl/worksheets/sheet11.xml><?xml version="1.0" encoding="utf-8"?>
<worksheet xmlns="http://schemas.openxmlformats.org/spreadsheetml/2006/main" xmlns:r="http://schemas.openxmlformats.org/officeDocument/2006/relationships">
  <sheetPr codeName="Sheet4">
    <tabColor indexed="10"/>
  </sheetPr>
  <dimension ref="A1:G63"/>
  <sheetViews>
    <sheetView view="pageBreakPreview" zoomScaleSheetLayoutView="100" zoomScalePageLayoutView="0" workbookViewId="0" topLeftCell="A1">
      <selection activeCell="D2" sqref="D2"/>
    </sheetView>
  </sheetViews>
  <sheetFormatPr defaultColWidth="9.140625" defaultRowHeight="12.75"/>
  <cols>
    <col min="1" max="1" width="5.140625" style="28" customWidth="1"/>
    <col min="2" max="2" width="37.8515625" style="28" customWidth="1"/>
    <col min="3" max="5" width="54.7109375" style="28" customWidth="1"/>
    <col min="6" max="6" width="16.28125" style="28" customWidth="1"/>
    <col min="7" max="7" width="12.140625" style="28" customWidth="1"/>
    <col min="8" max="16384" width="9.140625" style="28" customWidth="1"/>
  </cols>
  <sheetData>
    <row r="1" spans="1:7" ht="12.75">
      <c r="A1" s="25" t="s">
        <v>426</v>
      </c>
      <c r="B1" s="25" t="s">
        <v>586</v>
      </c>
      <c r="C1" s="25" t="s">
        <v>190</v>
      </c>
      <c r="D1" s="25" t="s">
        <v>191</v>
      </c>
      <c r="E1" s="25" t="s">
        <v>192</v>
      </c>
      <c r="F1" s="26" t="s">
        <v>193</v>
      </c>
      <c r="G1" s="27" t="s">
        <v>194</v>
      </c>
    </row>
    <row r="2" spans="1:7" s="34" customFormat="1" ht="38.25">
      <c r="A2" s="29" t="s">
        <v>428</v>
      </c>
      <c r="B2" s="30" t="s">
        <v>59</v>
      </c>
      <c r="C2" s="31" t="s">
        <v>577</v>
      </c>
      <c r="D2" s="32"/>
      <c r="E2" s="32"/>
      <c r="F2" s="33"/>
      <c r="G2" s="49"/>
    </row>
    <row r="3" spans="1:7" s="38" customFormat="1" ht="25.5">
      <c r="A3" s="29" t="s">
        <v>431</v>
      </c>
      <c r="B3" s="30" t="s">
        <v>61</v>
      </c>
      <c r="C3" s="35" t="s">
        <v>573</v>
      </c>
      <c r="D3" s="36"/>
      <c r="E3" s="36"/>
      <c r="F3" s="37"/>
      <c r="G3" s="49"/>
    </row>
    <row r="4" spans="1:7" s="38" customFormat="1" ht="25.5">
      <c r="A4" s="29" t="s">
        <v>467</v>
      </c>
      <c r="B4" s="30" t="s">
        <v>656</v>
      </c>
      <c r="C4" s="39" t="s">
        <v>579</v>
      </c>
      <c r="D4" s="36"/>
      <c r="E4" s="36"/>
      <c r="F4" s="37"/>
      <c r="G4" s="49"/>
    </row>
    <row r="5" spans="1:7" ht="51">
      <c r="A5" s="29" t="s">
        <v>469</v>
      </c>
      <c r="B5" s="30" t="s">
        <v>658</v>
      </c>
      <c r="C5" s="39"/>
      <c r="D5" s="36"/>
      <c r="E5" s="36"/>
      <c r="F5" s="37"/>
      <c r="G5" s="49"/>
    </row>
    <row r="6" spans="1:7" ht="25.5">
      <c r="A6" s="29" t="s">
        <v>470</v>
      </c>
      <c r="B6" s="30" t="s">
        <v>557</v>
      </c>
      <c r="C6" s="39"/>
      <c r="D6" s="36"/>
      <c r="E6" s="36"/>
      <c r="F6" s="37"/>
      <c r="G6" s="49"/>
    </row>
    <row r="7" spans="1:7" ht="12.75">
      <c r="A7" s="29"/>
      <c r="B7" s="30"/>
      <c r="C7" s="39"/>
      <c r="D7" s="36"/>
      <c r="E7" s="36"/>
      <c r="F7" s="37"/>
      <c r="G7" s="49"/>
    </row>
    <row r="8" spans="1:7" ht="12.75">
      <c r="A8" s="29"/>
      <c r="B8" s="30"/>
      <c r="C8" s="39"/>
      <c r="D8" s="36"/>
      <c r="E8" s="36"/>
      <c r="F8" s="37"/>
      <c r="G8" s="49"/>
    </row>
    <row r="9" spans="1:7" ht="12.75">
      <c r="A9" s="29"/>
      <c r="B9" s="30"/>
      <c r="C9" s="39"/>
      <c r="D9" s="36"/>
      <c r="E9" s="36"/>
      <c r="F9" s="37"/>
      <c r="G9" s="49"/>
    </row>
    <row r="10" spans="1:7" ht="12.75">
      <c r="A10" s="29"/>
      <c r="B10" s="30"/>
      <c r="C10" s="39"/>
      <c r="D10" s="36"/>
      <c r="E10" s="36"/>
      <c r="F10" s="40"/>
      <c r="G10" s="49"/>
    </row>
    <row r="11" spans="1:7" ht="12.75">
      <c r="A11" s="29"/>
      <c r="B11" s="30"/>
      <c r="C11" s="39"/>
      <c r="D11" s="36"/>
      <c r="E11" s="36"/>
      <c r="F11" s="40"/>
      <c r="G11" s="49"/>
    </row>
    <row r="12" spans="1:7" ht="12.75">
      <c r="A12" s="29"/>
      <c r="B12" s="30"/>
      <c r="C12" s="39"/>
      <c r="D12" s="36"/>
      <c r="E12" s="36"/>
      <c r="F12" s="40"/>
      <c r="G12" s="49"/>
    </row>
    <row r="13" spans="1:7" ht="12.75">
      <c r="A13" s="29"/>
      <c r="B13" s="30"/>
      <c r="C13" s="39"/>
      <c r="D13" s="36"/>
      <c r="E13" s="36"/>
      <c r="F13" s="40"/>
      <c r="G13" s="49"/>
    </row>
    <row r="14" spans="1:7" ht="12.75">
      <c r="A14" s="29"/>
      <c r="B14" s="30"/>
      <c r="C14" s="39"/>
      <c r="D14" s="36"/>
      <c r="E14" s="36"/>
      <c r="F14" s="40"/>
      <c r="G14" s="49"/>
    </row>
    <row r="15" spans="1:7" ht="12.75">
      <c r="A15" s="29"/>
      <c r="B15" s="30"/>
      <c r="C15" s="39"/>
      <c r="D15" s="36"/>
      <c r="E15" s="36"/>
      <c r="F15" s="40"/>
      <c r="G15" s="49"/>
    </row>
    <row r="16" spans="1:7" ht="12.75">
      <c r="A16" s="29"/>
      <c r="B16" s="30"/>
      <c r="C16" s="39"/>
      <c r="D16" s="36"/>
      <c r="E16" s="36"/>
      <c r="F16" s="40"/>
      <c r="G16" s="49"/>
    </row>
    <row r="17" spans="1:7" ht="12.75">
      <c r="A17" s="29"/>
      <c r="B17" s="30"/>
      <c r="C17" s="39"/>
      <c r="D17" s="36"/>
      <c r="E17" s="36"/>
      <c r="F17" s="40"/>
      <c r="G17" s="49"/>
    </row>
    <row r="18" spans="1:7" ht="12.75">
      <c r="A18" s="29"/>
      <c r="B18" s="30"/>
      <c r="C18" s="39"/>
      <c r="D18" s="36"/>
      <c r="E18" s="36"/>
      <c r="F18" s="40"/>
      <c r="G18" s="49"/>
    </row>
    <row r="19" spans="1:7" ht="12.75">
      <c r="A19" s="29"/>
      <c r="B19" s="30"/>
      <c r="C19" s="39"/>
      <c r="D19" s="36"/>
      <c r="E19" s="36"/>
      <c r="F19" s="40"/>
      <c r="G19" s="49"/>
    </row>
    <row r="20" spans="1:7" ht="12.75">
      <c r="A20" s="29"/>
      <c r="B20" s="30"/>
      <c r="C20" s="39"/>
      <c r="D20" s="36"/>
      <c r="E20" s="36"/>
      <c r="F20" s="40"/>
      <c r="G20" s="49"/>
    </row>
    <row r="21" spans="1:7" ht="12.75">
      <c r="A21" s="29"/>
      <c r="B21" s="30"/>
      <c r="C21" s="39"/>
      <c r="D21" s="36"/>
      <c r="E21" s="36"/>
      <c r="F21" s="40"/>
      <c r="G21" s="49"/>
    </row>
    <row r="22" spans="1:7" ht="12.75">
      <c r="A22" s="29"/>
      <c r="B22" s="30"/>
      <c r="C22" s="39"/>
      <c r="D22" s="36"/>
      <c r="E22" s="36"/>
      <c r="F22" s="40"/>
      <c r="G22" s="49"/>
    </row>
    <row r="23" spans="1:7" ht="12.75">
      <c r="A23" s="29"/>
      <c r="B23" s="30"/>
      <c r="C23" s="39"/>
      <c r="D23" s="36"/>
      <c r="E23" s="36"/>
      <c r="F23" s="40"/>
      <c r="G23" s="49"/>
    </row>
    <row r="24" spans="1:7" ht="12.75">
      <c r="A24" s="29"/>
      <c r="B24" s="30"/>
      <c r="C24" s="39"/>
      <c r="D24" s="36"/>
      <c r="E24" s="36"/>
      <c r="F24" s="40"/>
      <c r="G24" s="49"/>
    </row>
    <row r="25" spans="1:7" ht="12.75">
      <c r="A25" s="29"/>
      <c r="B25" s="30"/>
      <c r="C25" s="39"/>
      <c r="D25" s="36"/>
      <c r="E25" s="36"/>
      <c r="F25" s="40"/>
      <c r="G25" s="50"/>
    </row>
    <row r="26" spans="1:7" ht="12.75">
      <c r="A26" s="29"/>
      <c r="B26" s="30"/>
      <c r="C26" s="39"/>
      <c r="D26" s="36"/>
      <c r="E26" s="36"/>
      <c r="F26" s="40"/>
      <c r="G26" s="50"/>
    </row>
    <row r="27" spans="1:7" ht="12.75">
      <c r="A27" s="29"/>
      <c r="B27" s="30"/>
      <c r="C27" s="39"/>
      <c r="D27" s="36"/>
      <c r="E27" s="36"/>
      <c r="F27" s="40"/>
      <c r="G27" s="50"/>
    </row>
    <row r="28" spans="1:7" ht="12.75">
      <c r="A28" s="29"/>
      <c r="B28" s="30"/>
      <c r="C28" s="39"/>
      <c r="D28" s="36"/>
      <c r="E28" s="36"/>
      <c r="F28" s="40"/>
      <c r="G28" s="50"/>
    </row>
    <row r="29" spans="1:7" ht="12.75">
      <c r="A29" s="29"/>
      <c r="B29" s="30"/>
      <c r="C29" s="39"/>
      <c r="D29" s="36"/>
      <c r="E29" s="36"/>
      <c r="F29" s="40"/>
      <c r="G29" s="50"/>
    </row>
    <row r="30" spans="1:7" ht="12.75">
      <c r="A30" s="29"/>
      <c r="B30" s="30"/>
      <c r="C30" s="39"/>
      <c r="D30" s="36"/>
      <c r="E30" s="36"/>
      <c r="F30" s="40"/>
      <c r="G30" s="50"/>
    </row>
    <row r="31" spans="1:7" ht="12.75">
      <c r="A31" s="29"/>
      <c r="B31" s="30"/>
      <c r="C31" s="39"/>
      <c r="D31" s="36"/>
      <c r="E31" s="36"/>
      <c r="F31" s="40"/>
      <c r="G31" s="50"/>
    </row>
    <row r="32" spans="1:7" ht="12.75">
      <c r="A32" s="29"/>
      <c r="B32" s="30"/>
      <c r="C32" s="39"/>
      <c r="D32" s="36"/>
      <c r="E32" s="36"/>
      <c r="F32" s="40"/>
      <c r="G32" s="50"/>
    </row>
    <row r="33" spans="1:7" ht="12.75">
      <c r="A33" s="29"/>
      <c r="B33" s="30"/>
      <c r="C33" s="39"/>
      <c r="D33" s="36"/>
      <c r="E33" s="36"/>
      <c r="F33" s="40"/>
      <c r="G33" s="50"/>
    </row>
    <row r="34" spans="1:7" ht="12.75">
      <c r="A34" s="29"/>
      <c r="B34" s="30"/>
      <c r="C34" s="39"/>
      <c r="D34" s="36"/>
      <c r="E34" s="36"/>
      <c r="F34" s="40"/>
      <c r="G34" s="50"/>
    </row>
    <row r="35" spans="1:7" ht="12.75">
      <c r="A35" s="29"/>
      <c r="B35" s="30"/>
      <c r="C35" s="39"/>
      <c r="D35" s="36"/>
      <c r="E35" s="36"/>
      <c r="F35" s="40"/>
      <c r="G35" s="50"/>
    </row>
    <row r="36" spans="1:7" ht="12.75">
      <c r="A36" s="29"/>
      <c r="B36" s="30"/>
      <c r="C36" s="39"/>
      <c r="D36" s="36"/>
      <c r="E36" s="36"/>
      <c r="F36" s="40"/>
      <c r="G36" s="50"/>
    </row>
    <row r="37" spans="1:7" ht="12.75">
      <c r="A37" s="29"/>
      <c r="B37" s="30"/>
      <c r="C37" s="39"/>
      <c r="D37" s="36"/>
      <c r="E37" s="36"/>
      <c r="F37" s="40"/>
      <c r="G37" s="50"/>
    </row>
    <row r="38" spans="1:7" ht="12.75">
      <c r="A38" s="29"/>
      <c r="B38" s="30"/>
      <c r="C38" s="39"/>
      <c r="D38" s="36"/>
      <c r="E38" s="36"/>
      <c r="F38" s="40"/>
      <c r="G38" s="50"/>
    </row>
    <row r="39" spans="1:7" ht="12.75">
      <c r="A39" s="29"/>
      <c r="B39" s="30"/>
      <c r="C39" s="39"/>
      <c r="D39" s="36"/>
      <c r="E39" s="36"/>
      <c r="F39" s="40"/>
      <c r="G39" s="50"/>
    </row>
    <row r="40" spans="1:7" ht="12.75">
      <c r="A40" s="29"/>
      <c r="B40" s="30"/>
      <c r="C40" s="39"/>
      <c r="D40" s="36"/>
      <c r="E40" s="36"/>
      <c r="F40" s="40"/>
      <c r="G40" s="50"/>
    </row>
    <row r="41" spans="1:7" ht="12.75">
      <c r="A41" s="29"/>
      <c r="B41" s="30"/>
      <c r="C41" s="39"/>
      <c r="D41" s="36"/>
      <c r="E41" s="36"/>
      <c r="F41" s="40"/>
      <c r="G41" s="50"/>
    </row>
    <row r="42" spans="1:7" ht="12.75">
      <c r="A42" s="29"/>
      <c r="B42" s="30"/>
      <c r="C42" s="39"/>
      <c r="D42" s="36"/>
      <c r="E42" s="36"/>
      <c r="F42" s="40"/>
      <c r="G42" s="50"/>
    </row>
    <row r="43" spans="1:7" ht="12.75">
      <c r="A43" s="29"/>
      <c r="B43" s="30"/>
      <c r="C43" s="39"/>
      <c r="D43" s="36"/>
      <c r="E43" s="36"/>
      <c r="F43" s="40"/>
      <c r="G43" s="50"/>
    </row>
    <row r="44" spans="1:7" ht="12.75">
      <c r="A44" s="29"/>
      <c r="B44" s="30"/>
      <c r="C44" s="39"/>
      <c r="D44" s="36"/>
      <c r="E44" s="36"/>
      <c r="F44" s="40"/>
      <c r="G44" s="50"/>
    </row>
    <row r="45" spans="1:7" ht="12.75">
      <c r="A45" s="29"/>
      <c r="B45" s="30"/>
      <c r="C45" s="39"/>
      <c r="D45" s="36"/>
      <c r="E45" s="36"/>
      <c r="F45" s="40"/>
      <c r="G45" s="50"/>
    </row>
    <row r="46" spans="1:7" ht="12.75">
      <c r="A46" s="29"/>
      <c r="B46" s="30"/>
      <c r="C46" s="39"/>
      <c r="D46" s="36"/>
      <c r="E46" s="36"/>
      <c r="F46" s="40"/>
      <c r="G46" s="50"/>
    </row>
    <row r="47" spans="1:7" ht="12.75">
      <c r="A47" s="29"/>
      <c r="B47" s="30"/>
      <c r="C47" s="39"/>
      <c r="D47" s="36"/>
      <c r="E47" s="36"/>
      <c r="F47" s="40"/>
      <c r="G47" s="50"/>
    </row>
    <row r="48" spans="1:7" ht="12.75">
      <c r="A48" s="29"/>
      <c r="B48" s="30"/>
      <c r="C48" s="39"/>
      <c r="D48" s="36"/>
      <c r="E48" s="36"/>
      <c r="F48" s="40"/>
      <c r="G48" s="50"/>
    </row>
    <row r="49" spans="1:7" ht="12.75">
      <c r="A49" s="29"/>
      <c r="B49" s="30"/>
      <c r="C49" s="39"/>
      <c r="D49" s="36"/>
      <c r="E49" s="36"/>
      <c r="F49" s="40"/>
      <c r="G49" s="50"/>
    </row>
    <row r="50" spans="1:7" ht="12.75">
      <c r="A50" s="29"/>
      <c r="B50" s="30"/>
      <c r="C50" s="39"/>
      <c r="D50" s="36"/>
      <c r="E50" s="36"/>
      <c r="F50" s="40"/>
      <c r="G50" s="50"/>
    </row>
    <row r="51" spans="1:7" ht="12.75">
      <c r="A51" s="29"/>
      <c r="B51" s="30"/>
      <c r="C51" s="39"/>
      <c r="D51" s="36"/>
      <c r="E51" s="36"/>
      <c r="F51" s="40"/>
      <c r="G51" s="50"/>
    </row>
    <row r="52" spans="1:7" ht="12.75">
      <c r="A52" s="29"/>
      <c r="B52" s="30"/>
      <c r="C52" s="39"/>
      <c r="D52" s="36"/>
      <c r="E52" s="36"/>
      <c r="F52" s="40"/>
      <c r="G52" s="50"/>
    </row>
    <row r="53" spans="1:7" ht="12.75">
      <c r="A53" s="29"/>
      <c r="B53" s="30"/>
      <c r="C53" s="39"/>
      <c r="D53" s="36"/>
      <c r="E53" s="36"/>
      <c r="F53" s="40"/>
      <c r="G53" s="50"/>
    </row>
    <row r="54" spans="1:7" ht="12.75">
      <c r="A54" s="29"/>
      <c r="B54" s="30"/>
      <c r="C54" s="39"/>
      <c r="D54" s="36"/>
      <c r="E54" s="36"/>
      <c r="F54" s="40"/>
      <c r="G54" s="50"/>
    </row>
    <row r="55" spans="1:7" ht="12.75">
      <c r="A55" s="29"/>
      <c r="B55" s="30"/>
      <c r="C55" s="39"/>
      <c r="D55" s="36"/>
      <c r="E55" s="36"/>
      <c r="F55" s="40"/>
      <c r="G55" s="50"/>
    </row>
    <row r="56" spans="1:7" ht="12.75">
      <c r="A56" s="29"/>
      <c r="B56" s="30"/>
      <c r="C56" s="39"/>
      <c r="D56" s="36"/>
      <c r="E56" s="36"/>
      <c r="F56" s="40"/>
      <c r="G56" s="50"/>
    </row>
    <row r="57" spans="1:7" ht="12.75">
      <c r="A57" s="29"/>
      <c r="B57" s="30"/>
      <c r="C57" s="39"/>
      <c r="D57" s="36"/>
      <c r="E57" s="36"/>
      <c r="F57" s="40"/>
      <c r="G57" s="50"/>
    </row>
    <row r="58" spans="1:7" ht="12.75">
      <c r="A58" s="29"/>
      <c r="B58" s="30"/>
      <c r="C58" s="39"/>
      <c r="D58" s="36"/>
      <c r="E58" s="36"/>
      <c r="F58" s="40"/>
      <c r="G58" s="50"/>
    </row>
    <row r="59" spans="1:7" ht="12.75">
      <c r="A59" s="29"/>
      <c r="B59" s="30"/>
      <c r="C59" s="39"/>
      <c r="D59" s="36"/>
      <c r="E59" s="36"/>
      <c r="F59" s="40"/>
      <c r="G59" s="50"/>
    </row>
    <row r="60" spans="1:7" ht="12.75">
      <c r="A60" s="29"/>
      <c r="B60" s="30"/>
      <c r="C60" s="39"/>
      <c r="D60" s="36"/>
      <c r="E60" s="36"/>
      <c r="F60" s="40"/>
      <c r="G60" s="50"/>
    </row>
    <row r="61" spans="1:7" ht="12.75">
      <c r="A61" s="29"/>
      <c r="B61" s="30"/>
      <c r="C61" s="39"/>
      <c r="D61" s="36"/>
      <c r="E61" s="36"/>
      <c r="F61" s="40"/>
      <c r="G61" s="50"/>
    </row>
    <row r="62" spans="1:7" ht="12.75">
      <c r="A62" s="29"/>
      <c r="B62" s="30"/>
      <c r="C62" s="39"/>
      <c r="D62" s="36"/>
      <c r="E62" s="36"/>
      <c r="F62" s="40"/>
      <c r="G62" s="50"/>
    </row>
    <row r="63" spans="1:7" ht="12.75">
      <c r="A63" s="29"/>
      <c r="B63" s="30"/>
      <c r="C63" s="39"/>
      <c r="D63" s="36"/>
      <c r="E63" s="36"/>
      <c r="F63" s="40"/>
      <c r="G63" s="50"/>
    </row>
  </sheetData>
  <sheetProtection password="E89E" sheet="1" objects="1" scenarios="1" selectLockedCells="1"/>
  <conditionalFormatting sqref="B2:B63">
    <cfRule type="expression" priority="1" dxfId="3" stopIfTrue="1">
      <formula>#REF!=""</formula>
    </cfRule>
  </conditionalFormatting>
  <conditionalFormatting sqref="A2:A63">
    <cfRule type="expression" priority="2" dxfId="2" stopIfTrue="1">
      <formula>#REF!="Lezárt és verifikált"</formula>
    </cfRule>
    <cfRule type="expression" priority="3" dxfId="1" stopIfTrue="1">
      <formula>#REF!="Lezárt, de nem verifikált"</formula>
    </cfRule>
    <cfRule type="expression" priority="4" dxfId="0" stopIfTrue="1">
      <formula>#REF!="Lejárt határidő"</formula>
    </cfRule>
  </conditionalFormatting>
  <conditionalFormatting sqref="D2:G6">
    <cfRule type="cellIs" priority="5" dxfId="13" operator="equal" stopIfTrue="1">
      <formula>""</formula>
    </cfRule>
  </conditionalFormatting>
  <printOptions/>
  <pageMargins left="0.75" right="0.75" top="1" bottom="1" header="0.5" footer="0.5"/>
  <pageSetup horizontalDpi="600" verticalDpi="600" orientation="landscape" paperSize="9" scale="55" r:id="rId1"/>
  <headerFooter alignWithMargins="0">
    <oddFooter>&amp;LFO-QA-034_v1 Issued: 04/NOV/2010&amp;C7/7. section&amp;RPrepared by: Imre Malkovics</oddFooter>
  </headerFooter>
</worksheet>
</file>

<file path=xl/worksheets/sheet12.xml><?xml version="1.0" encoding="utf-8"?>
<worksheet xmlns="http://schemas.openxmlformats.org/spreadsheetml/2006/main" xmlns:r="http://schemas.openxmlformats.org/officeDocument/2006/relationships">
  <sheetPr codeName="Sheet5"/>
  <dimension ref="A1:A20"/>
  <sheetViews>
    <sheetView zoomScalePageLayoutView="0" workbookViewId="0" topLeftCell="A1">
      <selection activeCell="B26" sqref="B26"/>
    </sheetView>
  </sheetViews>
  <sheetFormatPr defaultColWidth="9.140625" defaultRowHeight="12.75"/>
  <cols>
    <col min="1" max="1" width="29.7109375" style="0" bestFit="1" customWidth="1"/>
  </cols>
  <sheetData>
    <row r="1" ht="12.75">
      <c r="A1">
        <v>0</v>
      </c>
    </row>
    <row r="2" ht="12.75">
      <c r="A2">
        <v>4</v>
      </c>
    </row>
    <row r="3" ht="12.75">
      <c r="A3">
        <v>6</v>
      </c>
    </row>
    <row r="4" ht="12.75">
      <c r="A4">
        <v>8</v>
      </c>
    </row>
    <row r="5" ht="12.75">
      <c r="A5">
        <v>10</v>
      </c>
    </row>
    <row r="7" ht="12.75">
      <c r="A7" t="s">
        <v>269</v>
      </c>
    </row>
    <row r="8" ht="12.75">
      <c r="A8" t="s">
        <v>272</v>
      </c>
    </row>
    <row r="9" ht="12.75">
      <c r="A9" t="s">
        <v>271</v>
      </c>
    </row>
    <row r="10" ht="12.75">
      <c r="A10" t="s">
        <v>270</v>
      </c>
    </row>
    <row r="12" ht="12.75">
      <c r="A12" t="s">
        <v>518</v>
      </c>
    </row>
    <row r="13" ht="12.75">
      <c r="A13" t="s">
        <v>519</v>
      </c>
    </row>
    <row r="15" ht="12.75">
      <c r="A15" s="103" t="s">
        <v>280</v>
      </c>
    </row>
    <row r="16" ht="12.75">
      <c r="A16" t="s">
        <v>281</v>
      </c>
    </row>
    <row r="18" ht="12.75">
      <c r="A18" t="s">
        <v>568</v>
      </c>
    </row>
    <row r="19" ht="12.75">
      <c r="A19" t="s">
        <v>373</v>
      </c>
    </row>
    <row r="20" ht="12.75">
      <c r="A20" t="s">
        <v>374</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Tabelle32">
    <tabColor indexed="17"/>
    <pageSetUpPr fitToPage="1"/>
  </sheetPr>
  <dimension ref="A1:S65"/>
  <sheetViews>
    <sheetView showGridLines="0" view="pageBreakPreview" zoomScaleSheetLayoutView="100" zoomScalePageLayoutView="0" workbookViewId="0" topLeftCell="A1">
      <selection activeCell="D4" sqref="D4:I4"/>
    </sheetView>
  </sheetViews>
  <sheetFormatPr defaultColWidth="11.421875" defaultRowHeight="12.75"/>
  <cols>
    <col min="1" max="1" width="3.57421875" style="51" customWidth="1"/>
    <col min="2" max="2" width="3.421875" style="51" customWidth="1"/>
    <col min="3" max="3" width="18.421875" style="51" customWidth="1"/>
    <col min="4" max="4" width="30.7109375" style="51" customWidth="1"/>
    <col min="5" max="5" width="3.8515625" style="51" customWidth="1"/>
    <col min="6" max="6" width="12.8515625" style="51" customWidth="1"/>
    <col min="7" max="7" width="1.8515625" style="51" customWidth="1"/>
    <col min="8" max="8" width="6.00390625" style="51" customWidth="1"/>
    <col min="9" max="9" width="1.8515625" style="51" customWidth="1"/>
    <col min="10" max="10" width="6.00390625" style="51" customWidth="1"/>
    <col min="11" max="11" width="3.421875" style="51" customWidth="1"/>
    <col min="12" max="12" width="5.7109375" style="51" customWidth="1"/>
    <col min="13" max="13" width="10.8515625" style="51" customWidth="1"/>
    <col min="14" max="14" width="0.85546875" style="51" customWidth="1"/>
    <col min="15" max="15" width="5.28125" style="51" customWidth="1"/>
    <col min="16" max="16" width="5.7109375" style="51" customWidth="1"/>
    <col min="17" max="17" width="0.71875" style="51" customWidth="1"/>
    <col min="18" max="18" width="6.8515625" style="51" customWidth="1"/>
    <col min="19" max="19" width="3.57421875" style="51" customWidth="1"/>
    <col min="20" max="16384" width="11.421875" style="51" customWidth="1"/>
  </cols>
  <sheetData>
    <row r="1" spans="1:19" ht="18" customHeight="1">
      <c r="A1" s="442" t="s">
        <v>170</v>
      </c>
      <c r="B1" s="443"/>
      <c r="C1" s="444"/>
      <c r="D1" s="459" t="s">
        <v>267</v>
      </c>
      <c r="E1" s="460"/>
      <c r="F1" s="460"/>
      <c r="G1" s="460"/>
      <c r="H1" s="460"/>
      <c r="I1" s="460"/>
      <c r="J1" s="460"/>
      <c r="K1" s="460"/>
      <c r="L1" s="460"/>
      <c r="M1" s="460"/>
      <c r="N1" s="461"/>
      <c r="O1" s="408" t="s">
        <v>57</v>
      </c>
      <c r="P1" s="409"/>
      <c r="Q1" s="542">
        <f>IF(ISBLANK('audit summary'!Q1),"",'audit summary'!Q1)</f>
      </c>
      <c r="R1" s="542"/>
      <c r="S1" s="543"/>
    </row>
    <row r="2" spans="1:19" ht="15" customHeight="1">
      <c r="A2" s="445"/>
      <c r="B2" s="446"/>
      <c r="C2" s="447"/>
      <c r="D2" s="462" t="s">
        <v>218</v>
      </c>
      <c r="E2" s="463"/>
      <c r="F2" s="463"/>
      <c r="G2" s="463"/>
      <c r="H2" s="463"/>
      <c r="I2" s="463"/>
      <c r="J2" s="463"/>
      <c r="K2" s="463"/>
      <c r="L2" s="463"/>
      <c r="M2" s="463"/>
      <c r="N2" s="464"/>
      <c r="O2" s="410" t="s">
        <v>226</v>
      </c>
      <c r="P2" s="411"/>
      <c r="Q2" s="540">
        <f>IF(ISBLANK('audit summary'!Q2),"",'audit summary'!Q2)</f>
      </c>
      <c r="R2" s="540"/>
      <c r="S2" s="541"/>
    </row>
    <row r="3" spans="1:19" ht="15.75" customHeight="1">
      <c r="A3" s="52"/>
      <c r="B3" s="53" t="s">
        <v>223</v>
      </c>
      <c r="C3" s="54"/>
      <c r="D3" s="553">
        <f>IF(ISBLANK('audit summary'!D3),"",'audit summary'!D3)</f>
      </c>
      <c r="E3" s="553"/>
      <c r="F3" s="553"/>
      <c r="G3" s="553"/>
      <c r="H3" s="553"/>
      <c r="I3" s="554"/>
      <c r="J3" s="419" t="s">
        <v>421</v>
      </c>
      <c r="K3" s="420"/>
      <c r="L3" s="420"/>
      <c r="M3" s="547">
        <f>IF(ISBLANK('audit summary'!L3),"",'audit summary'!L3)</f>
      </c>
      <c r="N3" s="547"/>
      <c r="O3" s="547"/>
      <c r="P3" s="547"/>
      <c r="Q3" s="547"/>
      <c r="R3" s="547"/>
      <c r="S3" s="548"/>
    </row>
    <row r="4" spans="1:19" ht="15.75" customHeight="1">
      <c r="A4" s="55"/>
      <c r="B4" s="313" t="s">
        <v>595</v>
      </c>
      <c r="C4" s="313"/>
      <c r="D4" s="423"/>
      <c r="E4" s="423"/>
      <c r="F4" s="423"/>
      <c r="G4" s="423"/>
      <c r="H4" s="423"/>
      <c r="I4" s="424"/>
      <c r="J4" s="417" t="s">
        <v>594</v>
      </c>
      <c r="K4" s="397"/>
      <c r="L4" s="397"/>
      <c r="M4" s="549"/>
      <c r="N4" s="549"/>
      <c r="O4" s="549"/>
      <c r="P4" s="549"/>
      <c r="Q4" s="549"/>
      <c r="R4" s="549"/>
      <c r="S4" s="550"/>
    </row>
    <row r="5" spans="1:19" ht="15.75" customHeight="1">
      <c r="A5" s="56"/>
      <c r="B5" s="314"/>
      <c r="C5" s="104" t="s">
        <v>219</v>
      </c>
      <c r="D5" s="425"/>
      <c r="E5" s="425"/>
      <c r="F5" s="425"/>
      <c r="G5" s="425"/>
      <c r="H5" s="425"/>
      <c r="I5" s="426"/>
      <c r="J5" s="551" t="s">
        <v>596</v>
      </c>
      <c r="K5" s="552"/>
      <c r="L5" s="552"/>
      <c r="M5" s="545"/>
      <c r="N5" s="545"/>
      <c r="O5" s="545"/>
      <c r="P5" s="545"/>
      <c r="Q5" s="545"/>
      <c r="R5" s="545"/>
      <c r="S5" s="546"/>
    </row>
    <row r="6" spans="1:19" ht="18">
      <c r="A6" s="63"/>
      <c r="B6" s="492" t="s">
        <v>501</v>
      </c>
      <c r="C6" s="493"/>
      <c r="D6" s="493"/>
      <c r="E6" s="493"/>
      <c r="F6" s="493"/>
      <c r="G6" s="493"/>
      <c r="H6" s="493"/>
      <c r="I6" s="493"/>
      <c r="J6" s="493"/>
      <c r="K6" s="493"/>
      <c r="L6" s="493"/>
      <c r="M6" s="493"/>
      <c r="N6" s="493"/>
      <c r="O6" s="493"/>
      <c r="P6" s="493"/>
      <c r="Q6" s="493"/>
      <c r="R6" s="493"/>
      <c r="S6" s="494"/>
    </row>
    <row r="7" spans="1:19" s="67" customFormat="1" ht="15" customHeight="1">
      <c r="A7" s="64"/>
      <c r="B7" s="65"/>
      <c r="C7" s="65"/>
      <c r="D7" s="65"/>
      <c r="E7" s="65"/>
      <c r="F7" s="65"/>
      <c r="G7" s="65"/>
      <c r="H7" s="65"/>
      <c r="I7" s="65"/>
      <c r="J7" s="65"/>
      <c r="K7" s="65"/>
      <c r="L7" s="65"/>
      <c r="M7" s="65"/>
      <c r="N7" s="65"/>
      <c r="O7" s="65"/>
      <c r="P7" s="65"/>
      <c r="Q7" s="65"/>
      <c r="R7" s="65"/>
      <c r="S7" s="66"/>
    </row>
    <row r="8" spans="1:19" ht="13.5" customHeight="1">
      <c r="A8" s="55"/>
      <c r="B8" s="535" t="s">
        <v>498</v>
      </c>
      <c r="C8" s="536"/>
      <c r="D8" s="536"/>
      <c r="E8" s="537"/>
      <c r="F8" s="352" t="s">
        <v>491</v>
      </c>
      <c r="G8" s="535" t="s">
        <v>492</v>
      </c>
      <c r="H8" s="536"/>
      <c r="I8" s="536"/>
      <c r="J8" s="536"/>
      <c r="K8" s="537"/>
      <c r="L8" s="535" t="s">
        <v>493</v>
      </c>
      <c r="M8" s="536"/>
      <c r="N8" s="536"/>
      <c r="O8" s="536"/>
      <c r="P8" s="536"/>
      <c r="Q8" s="536"/>
      <c r="R8" s="537"/>
      <c r="S8" s="58"/>
    </row>
    <row r="9" spans="1:19" ht="27.75" customHeight="1">
      <c r="A9" s="55"/>
      <c r="B9" s="528" t="s">
        <v>494</v>
      </c>
      <c r="C9" s="528"/>
      <c r="D9" s="528"/>
      <c r="E9" s="528"/>
      <c r="F9" s="353" t="s">
        <v>500</v>
      </c>
      <c r="G9" s="529"/>
      <c r="H9" s="529"/>
      <c r="I9" s="529"/>
      <c r="J9" s="529"/>
      <c r="K9" s="529"/>
      <c r="L9" s="530"/>
      <c r="M9" s="530"/>
      <c r="N9" s="530"/>
      <c r="O9" s="530"/>
      <c r="P9" s="530"/>
      <c r="Q9" s="530"/>
      <c r="R9" s="530"/>
      <c r="S9" s="58"/>
    </row>
    <row r="10" spans="1:19" ht="27.75" customHeight="1">
      <c r="A10" s="55"/>
      <c r="B10" s="528" t="s">
        <v>490</v>
      </c>
      <c r="C10" s="528"/>
      <c r="D10" s="528"/>
      <c r="E10" s="528"/>
      <c r="F10" s="531" t="s">
        <v>499</v>
      </c>
      <c r="G10" s="534"/>
      <c r="H10" s="534"/>
      <c r="I10" s="534"/>
      <c r="J10" s="534"/>
      <c r="K10" s="534"/>
      <c r="L10" s="530"/>
      <c r="M10" s="530"/>
      <c r="N10" s="530"/>
      <c r="O10" s="530"/>
      <c r="P10" s="530"/>
      <c r="Q10" s="530"/>
      <c r="R10" s="530"/>
      <c r="S10" s="58"/>
    </row>
    <row r="11" spans="1:19" ht="27.75" customHeight="1">
      <c r="A11" s="55"/>
      <c r="B11" s="528" t="s">
        <v>495</v>
      </c>
      <c r="C11" s="528"/>
      <c r="D11" s="528"/>
      <c r="E11" s="528"/>
      <c r="F11" s="532"/>
      <c r="G11" s="534"/>
      <c r="H11" s="534"/>
      <c r="I11" s="534"/>
      <c r="J11" s="534"/>
      <c r="K11" s="534"/>
      <c r="L11" s="530"/>
      <c r="M11" s="530"/>
      <c r="N11" s="530"/>
      <c r="O11" s="530"/>
      <c r="P11" s="530"/>
      <c r="Q11" s="530"/>
      <c r="R11" s="530"/>
      <c r="S11" s="58"/>
    </row>
    <row r="12" spans="1:19" ht="27.75" customHeight="1">
      <c r="A12" s="55"/>
      <c r="B12" s="528" t="s">
        <v>496</v>
      </c>
      <c r="C12" s="528"/>
      <c r="D12" s="528"/>
      <c r="E12" s="528"/>
      <c r="F12" s="532"/>
      <c r="G12" s="534"/>
      <c r="H12" s="534"/>
      <c r="I12" s="534"/>
      <c r="J12" s="534"/>
      <c r="K12" s="534"/>
      <c r="L12" s="530"/>
      <c r="M12" s="530"/>
      <c r="N12" s="530"/>
      <c r="O12" s="530"/>
      <c r="P12" s="530"/>
      <c r="Q12" s="530"/>
      <c r="R12" s="530"/>
      <c r="S12" s="58"/>
    </row>
    <row r="13" spans="1:19" ht="27.75" customHeight="1">
      <c r="A13" s="55"/>
      <c r="B13" s="528" t="s">
        <v>497</v>
      </c>
      <c r="C13" s="528"/>
      <c r="D13" s="528"/>
      <c r="E13" s="528"/>
      <c r="F13" s="533"/>
      <c r="G13" s="529"/>
      <c r="H13" s="529"/>
      <c r="I13" s="529"/>
      <c r="J13" s="529"/>
      <c r="K13" s="529"/>
      <c r="L13" s="530"/>
      <c r="M13" s="530"/>
      <c r="N13" s="530"/>
      <c r="O13" s="530"/>
      <c r="P13" s="530"/>
      <c r="Q13" s="530"/>
      <c r="R13" s="530"/>
      <c r="S13" s="58"/>
    </row>
    <row r="14" spans="1:19" ht="15.75" customHeight="1">
      <c r="A14" s="55"/>
      <c r="B14" s="315"/>
      <c r="C14" s="315"/>
      <c r="D14" s="315"/>
      <c r="E14" s="316"/>
      <c r="F14" s="315"/>
      <c r="G14" s="315"/>
      <c r="H14" s="315"/>
      <c r="I14" s="315"/>
      <c r="J14" s="315"/>
      <c r="K14" s="315"/>
      <c r="L14" s="315"/>
      <c r="M14" s="70"/>
      <c r="N14" s="105"/>
      <c r="O14" s="105"/>
      <c r="P14" s="105"/>
      <c r="Q14" s="105"/>
      <c r="R14" s="105"/>
      <c r="S14" s="58"/>
    </row>
    <row r="15" spans="1:19" ht="18" customHeight="1">
      <c r="A15" s="63"/>
      <c r="B15" s="492" t="s">
        <v>502</v>
      </c>
      <c r="C15" s="493"/>
      <c r="D15" s="493"/>
      <c r="E15" s="493"/>
      <c r="F15" s="493"/>
      <c r="G15" s="493"/>
      <c r="H15" s="493"/>
      <c r="I15" s="493"/>
      <c r="J15" s="493"/>
      <c r="K15" s="493"/>
      <c r="L15" s="493"/>
      <c r="M15" s="493"/>
      <c r="N15" s="493"/>
      <c r="O15" s="493"/>
      <c r="P15" s="493"/>
      <c r="Q15" s="493"/>
      <c r="R15" s="493"/>
      <c r="S15" s="494"/>
    </row>
    <row r="16" spans="1:19" ht="15.75" customHeight="1">
      <c r="A16" s="55"/>
      <c r="B16" s="315"/>
      <c r="C16" s="315"/>
      <c r="D16" s="315"/>
      <c r="E16" s="316"/>
      <c r="F16" s="315"/>
      <c r="G16" s="315"/>
      <c r="H16" s="315"/>
      <c r="I16" s="315"/>
      <c r="J16" s="315"/>
      <c r="K16" s="315"/>
      <c r="L16" s="315"/>
      <c r="M16" s="70"/>
      <c r="N16" s="105"/>
      <c r="O16" s="105"/>
      <c r="P16" s="105"/>
      <c r="Q16" s="105"/>
      <c r="R16" s="105"/>
      <c r="S16" s="58"/>
    </row>
    <row r="17" spans="1:19" ht="15.75" customHeight="1">
      <c r="A17" s="55"/>
      <c r="B17" s="538" t="s">
        <v>426</v>
      </c>
      <c r="C17" s="539" t="s">
        <v>180</v>
      </c>
      <c r="D17" s="539" t="s">
        <v>504</v>
      </c>
      <c r="E17" s="539" t="s">
        <v>503</v>
      </c>
      <c r="F17" s="538"/>
      <c r="G17" s="538" t="s">
        <v>178</v>
      </c>
      <c r="H17" s="538"/>
      <c r="I17" s="538" t="s">
        <v>179</v>
      </c>
      <c r="J17" s="538"/>
      <c r="K17" s="538" t="s">
        <v>273</v>
      </c>
      <c r="L17" s="538"/>
      <c r="M17" s="544" t="s">
        <v>208</v>
      </c>
      <c r="N17" s="544" t="s">
        <v>505</v>
      </c>
      <c r="O17" s="544"/>
      <c r="P17" s="544"/>
      <c r="Q17" s="544"/>
      <c r="R17" s="544"/>
      <c r="S17" s="58"/>
    </row>
    <row r="18" spans="1:19" ht="15.75" customHeight="1">
      <c r="A18" s="55"/>
      <c r="B18" s="538"/>
      <c r="C18" s="538"/>
      <c r="D18" s="538"/>
      <c r="E18" s="538"/>
      <c r="F18" s="538"/>
      <c r="G18" s="538"/>
      <c r="H18" s="538"/>
      <c r="I18" s="538"/>
      <c r="J18" s="538"/>
      <c r="K18" s="538"/>
      <c r="L18" s="538"/>
      <c r="M18" s="544"/>
      <c r="N18" s="538" t="s">
        <v>568</v>
      </c>
      <c r="O18" s="538"/>
      <c r="P18" s="538" t="s">
        <v>373</v>
      </c>
      <c r="Q18" s="538"/>
      <c r="R18" s="355" t="s">
        <v>374</v>
      </c>
      <c r="S18" s="58"/>
    </row>
    <row r="19" spans="1:19" ht="15.75" customHeight="1">
      <c r="A19" s="55"/>
      <c r="B19" s="356">
        <v>1</v>
      </c>
      <c r="C19" s="332"/>
      <c r="D19" s="357"/>
      <c r="E19" s="524"/>
      <c r="F19" s="524"/>
      <c r="G19" s="524"/>
      <c r="H19" s="524"/>
      <c r="I19" s="524"/>
      <c r="J19" s="524"/>
      <c r="K19" s="524"/>
      <c r="L19" s="524"/>
      <c r="M19" s="354"/>
      <c r="N19" s="512"/>
      <c r="O19" s="513"/>
      <c r="P19" s="512"/>
      <c r="Q19" s="513"/>
      <c r="R19" s="332"/>
      <c r="S19" s="58"/>
    </row>
    <row r="20" spans="1:19" ht="15.75" customHeight="1">
      <c r="A20" s="55"/>
      <c r="B20" s="356">
        <v>2</v>
      </c>
      <c r="C20" s="332"/>
      <c r="D20" s="331"/>
      <c r="E20" s="524"/>
      <c r="F20" s="524"/>
      <c r="G20" s="524"/>
      <c r="H20" s="524"/>
      <c r="I20" s="524"/>
      <c r="J20" s="524"/>
      <c r="K20" s="524"/>
      <c r="L20" s="524"/>
      <c r="M20" s="330"/>
      <c r="N20" s="512"/>
      <c r="O20" s="513"/>
      <c r="P20" s="512"/>
      <c r="Q20" s="513"/>
      <c r="R20" s="332"/>
      <c r="S20" s="58"/>
    </row>
    <row r="21" spans="1:19" ht="15.75" customHeight="1">
      <c r="A21" s="55"/>
      <c r="B21" s="356">
        <v>3</v>
      </c>
      <c r="C21" s="332"/>
      <c r="D21" s="331"/>
      <c r="E21" s="524"/>
      <c r="F21" s="524"/>
      <c r="G21" s="524"/>
      <c r="H21" s="524"/>
      <c r="I21" s="524"/>
      <c r="J21" s="524"/>
      <c r="K21" s="524"/>
      <c r="L21" s="524"/>
      <c r="M21" s="330"/>
      <c r="N21" s="512"/>
      <c r="O21" s="513"/>
      <c r="P21" s="512"/>
      <c r="Q21" s="513"/>
      <c r="R21" s="332"/>
      <c r="S21" s="58"/>
    </row>
    <row r="22" spans="1:19" ht="15.75" customHeight="1">
      <c r="A22" s="55"/>
      <c r="B22" s="356">
        <v>4</v>
      </c>
      <c r="C22" s="332"/>
      <c r="D22" s="331"/>
      <c r="E22" s="524"/>
      <c r="F22" s="524"/>
      <c r="G22" s="524"/>
      <c r="H22" s="524"/>
      <c r="I22" s="524"/>
      <c r="J22" s="524"/>
      <c r="K22" s="524"/>
      <c r="L22" s="524"/>
      <c r="M22" s="330"/>
      <c r="N22" s="512"/>
      <c r="O22" s="513"/>
      <c r="P22" s="512"/>
      <c r="Q22" s="513"/>
      <c r="R22" s="332"/>
      <c r="S22" s="58"/>
    </row>
    <row r="23" spans="1:19" ht="15.75" customHeight="1">
      <c r="A23" s="55"/>
      <c r="B23" s="356">
        <v>5</v>
      </c>
      <c r="C23" s="332"/>
      <c r="D23" s="331"/>
      <c r="E23" s="524"/>
      <c r="F23" s="524"/>
      <c r="G23" s="524"/>
      <c r="H23" s="524"/>
      <c r="I23" s="524"/>
      <c r="J23" s="524"/>
      <c r="K23" s="524"/>
      <c r="L23" s="524"/>
      <c r="M23" s="330"/>
      <c r="N23" s="512"/>
      <c r="O23" s="513"/>
      <c r="P23" s="512"/>
      <c r="Q23" s="513"/>
      <c r="R23" s="332"/>
      <c r="S23" s="58"/>
    </row>
    <row r="24" spans="1:19" ht="15.75" customHeight="1">
      <c r="A24" s="55"/>
      <c r="B24" s="356">
        <v>6</v>
      </c>
      <c r="C24" s="332"/>
      <c r="D24" s="331"/>
      <c r="E24" s="524"/>
      <c r="F24" s="524"/>
      <c r="G24" s="524"/>
      <c r="H24" s="524"/>
      <c r="I24" s="524"/>
      <c r="J24" s="524"/>
      <c r="K24" s="524"/>
      <c r="L24" s="524"/>
      <c r="M24" s="330"/>
      <c r="N24" s="512"/>
      <c r="O24" s="513"/>
      <c r="P24" s="512"/>
      <c r="Q24" s="513"/>
      <c r="R24" s="332"/>
      <c r="S24" s="58"/>
    </row>
    <row r="25" spans="1:19" ht="15.75" customHeight="1">
      <c r="A25" s="55"/>
      <c r="B25" s="356">
        <v>7</v>
      </c>
      <c r="C25" s="332"/>
      <c r="D25" s="331"/>
      <c r="E25" s="524"/>
      <c r="F25" s="524"/>
      <c r="G25" s="524"/>
      <c r="H25" s="524"/>
      <c r="I25" s="524"/>
      <c r="J25" s="524"/>
      <c r="K25" s="524"/>
      <c r="L25" s="524"/>
      <c r="M25" s="330"/>
      <c r="N25" s="512"/>
      <c r="O25" s="513"/>
      <c r="P25" s="512"/>
      <c r="Q25" s="513"/>
      <c r="R25" s="332"/>
      <c r="S25" s="58"/>
    </row>
    <row r="26" spans="1:19" ht="15.75" customHeight="1">
      <c r="A26" s="55"/>
      <c r="B26" s="356">
        <v>8</v>
      </c>
      <c r="C26" s="332"/>
      <c r="D26" s="331"/>
      <c r="E26" s="524"/>
      <c r="F26" s="524"/>
      <c r="G26" s="524"/>
      <c r="H26" s="524"/>
      <c r="I26" s="524"/>
      <c r="J26" s="524"/>
      <c r="K26" s="524"/>
      <c r="L26" s="524"/>
      <c r="M26" s="330"/>
      <c r="N26" s="512"/>
      <c r="O26" s="513"/>
      <c r="P26" s="512"/>
      <c r="Q26" s="513"/>
      <c r="R26" s="332"/>
      <c r="S26" s="58"/>
    </row>
    <row r="27" spans="1:19" ht="15.75" customHeight="1">
      <c r="A27" s="55"/>
      <c r="B27" s="356">
        <v>9</v>
      </c>
      <c r="C27" s="332"/>
      <c r="D27" s="331"/>
      <c r="E27" s="524"/>
      <c r="F27" s="524"/>
      <c r="G27" s="524"/>
      <c r="H27" s="524"/>
      <c r="I27" s="524"/>
      <c r="J27" s="524"/>
      <c r="K27" s="524"/>
      <c r="L27" s="524"/>
      <c r="M27" s="330"/>
      <c r="N27" s="512"/>
      <c r="O27" s="513"/>
      <c r="P27" s="512"/>
      <c r="Q27" s="513"/>
      <c r="R27" s="332"/>
      <c r="S27" s="58"/>
    </row>
    <row r="28" spans="1:19" ht="15.75" customHeight="1">
      <c r="A28" s="55"/>
      <c r="B28" s="356">
        <v>10</v>
      </c>
      <c r="C28" s="332"/>
      <c r="D28" s="331"/>
      <c r="E28" s="524"/>
      <c r="F28" s="524"/>
      <c r="G28" s="524"/>
      <c r="H28" s="524"/>
      <c r="I28" s="524"/>
      <c r="J28" s="524"/>
      <c r="K28" s="524"/>
      <c r="L28" s="524"/>
      <c r="M28" s="330"/>
      <c r="N28" s="512"/>
      <c r="O28" s="513"/>
      <c r="P28" s="512"/>
      <c r="Q28" s="513"/>
      <c r="R28" s="332"/>
      <c r="S28" s="58"/>
    </row>
    <row r="29" spans="1:19" ht="15.75" customHeight="1">
      <c r="A29" s="55"/>
      <c r="B29" s="356">
        <v>11</v>
      </c>
      <c r="C29" s="332"/>
      <c r="D29" s="331"/>
      <c r="E29" s="524"/>
      <c r="F29" s="524"/>
      <c r="G29" s="524"/>
      <c r="H29" s="524"/>
      <c r="I29" s="524"/>
      <c r="J29" s="524"/>
      <c r="K29" s="524"/>
      <c r="L29" s="524"/>
      <c r="M29" s="330"/>
      <c r="N29" s="512"/>
      <c r="O29" s="513"/>
      <c r="P29" s="512"/>
      <c r="Q29" s="513"/>
      <c r="R29" s="332"/>
      <c r="S29" s="58"/>
    </row>
    <row r="30" spans="1:19" ht="15.75" customHeight="1">
      <c r="A30" s="55"/>
      <c r="B30" s="356">
        <v>12</v>
      </c>
      <c r="C30" s="332"/>
      <c r="D30" s="331"/>
      <c r="E30" s="524"/>
      <c r="F30" s="524"/>
      <c r="G30" s="524"/>
      <c r="H30" s="524"/>
      <c r="I30" s="524"/>
      <c r="J30" s="524"/>
      <c r="K30" s="524"/>
      <c r="L30" s="524"/>
      <c r="M30" s="330"/>
      <c r="N30" s="512"/>
      <c r="O30" s="513"/>
      <c r="P30" s="512"/>
      <c r="Q30" s="513"/>
      <c r="R30" s="332"/>
      <c r="S30" s="58"/>
    </row>
    <row r="31" spans="1:19" ht="15.75" customHeight="1">
      <c r="A31" s="55"/>
      <c r="B31" s="356">
        <v>13</v>
      </c>
      <c r="C31" s="332"/>
      <c r="D31" s="331"/>
      <c r="E31" s="524"/>
      <c r="F31" s="524"/>
      <c r="G31" s="524"/>
      <c r="H31" s="524"/>
      <c r="I31" s="524"/>
      <c r="J31" s="524"/>
      <c r="K31" s="524"/>
      <c r="L31" s="524"/>
      <c r="M31" s="330"/>
      <c r="N31" s="512"/>
      <c r="O31" s="513"/>
      <c r="P31" s="512"/>
      <c r="Q31" s="513"/>
      <c r="R31" s="332"/>
      <c r="S31" s="58"/>
    </row>
    <row r="32" spans="1:19" ht="15.75" customHeight="1">
      <c r="A32" s="55"/>
      <c r="B32" s="356">
        <v>14</v>
      </c>
      <c r="C32" s="332"/>
      <c r="D32" s="331"/>
      <c r="E32" s="524"/>
      <c r="F32" s="524"/>
      <c r="G32" s="524"/>
      <c r="H32" s="524"/>
      <c r="I32" s="524"/>
      <c r="J32" s="524"/>
      <c r="K32" s="524"/>
      <c r="L32" s="524"/>
      <c r="M32" s="330"/>
      <c r="N32" s="512"/>
      <c r="O32" s="513"/>
      <c r="P32" s="512"/>
      <c r="Q32" s="513"/>
      <c r="R32" s="332"/>
      <c r="S32" s="58"/>
    </row>
    <row r="33" spans="1:19" ht="15.75" customHeight="1">
      <c r="A33" s="55"/>
      <c r="B33" s="356">
        <v>15</v>
      </c>
      <c r="C33" s="358"/>
      <c r="D33" s="359"/>
      <c r="E33" s="524"/>
      <c r="F33" s="524"/>
      <c r="G33" s="524"/>
      <c r="H33" s="524"/>
      <c r="I33" s="524"/>
      <c r="J33" s="524"/>
      <c r="K33" s="524"/>
      <c r="L33" s="524"/>
      <c r="M33" s="354"/>
      <c r="N33" s="512"/>
      <c r="O33" s="513"/>
      <c r="P33" s="512"/>
      <c r="Q33" s="513"/>
      <c r="R33" s="332"/>
      <c r="S33" s="58"/>
    </row>
    <row r="34" spans="1:19" ht="15.75" customHeight="1">
      <c r="A34" s="55"/>
      <c r="B34" s="525" t="s">
        <v>220</v>
      </c>
      <c r="C34" s="525"/>
      <c r="D34" s="525"/>
      <c r="E34" s="525"/>
      <c r="F34" s="525"/>
      <c r="G34" s="525"/>
      <c r="H34" s="525"/>
      <c r="I34" s="525"/>
      <c r="J34" s="525"/>
      <c r="K34" s="525"/>
      <c r="L34" s="525"/>
      <c r="M34" s="525"/>
      <c r="N34" s="525"/>
      <c r="O34" s="525"/>
      <c r="P34" s="525"/>
      <c r="Q34" s="525"/>
      <c r="R34" s="525"/>
      <c r="S34" s="58"/>
    </row>
    <row r="35" spans="1:19" ht="17.25" customHeight="1">
      <c r="A35" s="55"/>
      <c r="B35" s="80"/>
      <c r="C35" s="81"/>
      <c r="D35" s="81"/>
      <c r="E35" s="81"/>
      <c r="F35" s="81"/>
      <c r="G35" s="81"/>
      <c r="H35" s="81"/>
      <c r="I35" s="81"/>
      <c r="J35" s="72"/>
      <c r="K35" s="72"/>
      <c r="L35" s="72"/>
      <c r="M35" s="72"/>
      <c r="N35" s="72"/>
      <c r="O35" s="72"/>
      <c r="P35" s="72"/>
      <c r="Q35" s="72"/>
      <c r="R35" s="72"/>
      <c r="S35" s="58"/>
    </row>
    <row r="36" spans="1:19" ht="18" customHeight="1">
      <c r="A36" s="82"/>
      <c r="B36" s="508" t="s">
        <v>488</v>
      </c>
      <c r="C36" s="508"/>
      <c r="D36" s="508"/>
      <c r="E36" s="508"/>
      <c r="F36" s="508"/>
      <c r="G36" s="508"/>
      <c r="H36" s="508"/>
      <c r="I36" s="508"/>
      <c r="J36" s="508"/>
      <c r="K36" s="508"/>
      <c r="L36" s="508"/>
      <c r="M36" s="508"/>
      <c r="N36" s="508"/>
      <c r="O36" s="508"/>
      <c r="P36" s="508"/>
      <c r="Q36" s="508"/>
      <c r="R36" s="508"/>
      <c r="S36" s="509"/>
    </row>
    <row r="37" spans="1:19" s="67" customFormat="1" ht="15" customHeight="1">
      <c r="A37" s="83"/>
      <c r="B37" s="84"/>
      <c r="C37" s="84"/>
      <c r="D37" s="84"/>
      <c r="E37" s="84"/>
      <c r="F37" s="84"/>
      <c r="G37" s="84"/>
      <c r="H37" s="84"/>
      <c r="I37" s="84"/>
      <c r="J37" s="84"/>
      <c r="K37" s="84"/>
      <c r="L37" s="84"/>
      <c r="M37" s="84"/>
      <c r="N37" s="84"/>
      <c r="O37" s="84"/>
      <c r="P37" s="84"/>
      <c r="Q37" s="84"/>
      <c r="R37" s="84"/>
      <c r="S37" s="85"/>
    </row>
    <row r="38" spans="1:19" ht="14.25" customHeight="1">
      <c r="A38" s="86"/>
      <c r="B38" s="317"/>
      <c r="C38" s="483" t="s">
        <v>209</v>
      </c>
      <c r="D38" s="483"/>
      <c r="E38" s="483" t="s">
        <v>210</v>
      </c>
      <c r="F38" s="483"/>
      <c r="G38" s="483"/>
      <c r="H38" s="483"/>
      <c r="I38" s="483"/>
      <c r="J38" s="483"/>
      <c r="K38" s="483"/>
      <c r="L38" s="483" t="s">
        <v>211</v>
      </c>
      <c r="M38" s="483"/>
      <c r="N38" s="483"/>
      <c r="O38" s="483"/>
      <c r="P38" s="483"/>
      <c r="Q38" s="483"/>
      <c r="R38" s="483"/>
      <c r="S38" s="58"/>
    </row>
    <row r="39" spans="1:19" ht="52.5" customHeight="1">
      <c r="A39" s="87"/>
      <c r="B39" s="318" t="s">
        <v>568</v>
      </c>
      <c r="C39" s="514" t="s">
        <v>212</v>
      </c>
      <c r="D39" s="515"/>
      <c r="E39" s="516" t="s">
        <v>215</v>
      </c>
      <c r="F39" s="517"/>
      <c r="G39" s="517"/>
      <c r="H39" s="517"/>
      <c r="I39" s="517"/>
      <c r="J39" s="517"/>
      <c r="K39" s="518"/>
      <c r="L39" s="520" t="s">
        <v>217</v>
      </c>
      <c r="M39" s="499"/>
      <c r="N39" s="499"/>
      <c r="O39" s="499"/>
      <c r="P39" s="499"/>
      <c r="Q39" s="499"/>
      <c r="R39" s="500"/>
      <c r="S39" s="58"/>
    </row>
    <row r="40" spans="1:19" ht="52.5" customHeight="1">
      <c r="A40" s="88"/>
      <c r="B40" s="318" t="s">
        <v>373</v>
      </c>
      <c r="C40" s="514" t="s">
        <v>213</v>
      </c>
      <c r="D40" s="515"/>
      <c r="E40" s="510"/>
      <c r="F40" s="511"/>
      <c r="G40" s="511"/>
      <c r="H40" s="511"/>
      <c r="I40" s="511"/>
      <c r="J40" s="511"/>
      <c r="K40" s="519"/>
      <c r="L40" s="501"/>
      <c r="M40" s="502"/>
      <c r="N40" s="502"/>
      <c r="O40" s="502"/>
      <c r="P40" s="502"/>
      <c r="Q40" s="502"/>
      <c r="R40" s="503"/>
      <c r="S40" s="58"/>
    </row>
    <row r="41" spans="1:19" ht="52.5" customHeight="1">
      <c r="A41" s="55"/>
      <c r="B41" s="319" t="s">
        <v>374</v>
      </c>
      <c r="C41" s="514" t="s">
        <v>214</v>
      </c>
      <c r="D41" s="515"/>
      <c r="E41" s="526" t="s">
        <v>216</v>
      </c>
      <c r="F41" s="527"/>
      <c r="G41" s="527"/>
      <c r="H41" s="527"/>
      <c r="I41" s="527"/>
      <c r="J41" s="527"/>
      <c r="K41" s="515"/>
      <c r="L41" s="521"/>
      <c r="M41" s="522"/>
      <c r="N41" s="522"/>
      <c r="O41" s="522"/>
      <c r="P41" s="522"/>
      <c r="Q41" s="522"/>
      <c r="R41" s="523"/>
      <c r="S41" s="58"/>
    </row>
    <row r="42" spans="1:19" ht="14.25" customHeight="1">
      <c r="A42" s="320"/>
      <c r="B42" s="321"/>
      <c r="C42" s="322" t="s">
        <v>30</v>
      </c>
      <c r="D42" s="323"/>
      <c r="E42" s="323"/>
      <c r="F42" s="323"/>
      <c r="G42" s="323"/>
      <c r="H42" s="323"/>
      <c r="I42" s="323"/>
      <c r="J42" s="324"/>
      <c r="K42" s="323"/>
      <c r="L42" s="323"/>
      <c r="M42" s="323"/>
      <c r="N42" s="323"/>
      <c r="O42" s="323"/>
      <c r="P42" s="323"/>
      <c r="Q42" s="323"/>
      <c r="R42" s="323"/>
      <c r="S42" s="95"/>
    </row>
    <row r="43" spans="1:19" ht="14.25">
      <c r="A43" s="97"/>
      <c r="B43" s="325"/>
      <c r="C43" s="326"/>
      <c r="D43" s="326"/>
      <c r="E43" s="326"/>
      <c r="F43" s="326"/>
      <c r="G43" s="326"/>
      <c r="H43" s="326"/>
      <c r="I43" s="326"/>
      <c r="J43" s="326"/>
      <c r="K43" s="326"/>
      <c r="L43" s="326"/>
      <c r="M43" s="326"/>
      <c r="N43" s="326"/>
      <c r="O43" s="326"/>
      <c r="P43" s="326"/>
      <c r="Q43" s="326"/>
      <c r="R43" s="326"/>
      <c r="S43" s="327"/>
    </row>
    <row r="44" spans="1:19" ht="24.75" customHeight="1">
      <c r="A44" s="55"/>
      <c r="B44" s="326"/>
      <c r="C44" s="326"/>
      <c r="D44" s="326"/>
      <c r="E44" s="326"/>
      <c r="F44" s="326"/>
      <c r="G44" s="326"/>
      <c r="H44" s="326"/>
      <c r="I44" s="326"/>
      <c r="J44" s="328"/>
      <c r="K44" s="329"/>
      <c r="L44" s="329"/>
      <c r="M44" s="329"/>
      <c r="N44" s="329"/>
      <c r="O44" s="329"/>
      <c r="P44" s="329"/>
      <c r="Q44" s="329"/>
      <c r="R44" s="329"/>
      <c r="S44" s="327"/>
    </row>
    <row r="45" spans="1:2" ht="14.25">
      <c r="A45" s="96"/>
      <c r="B45" s="72"/>
    </row>
    <row r="47" spans="2:9" ht="14.25">
      <c r="B47" s="62"/>
      <c r="C47" s="62"/>
      <c r="D47" s="62"/>
      <c r="E47" s="62"/>
      <c r="F47" s="62"/>
      <c r="G47" s="62"/>
      <c r="H47" s="62"/>
      <c r="I47" s="62"/>
    </row>
    <row r="48" spans="2:9" ht="14.25">
      <c r="B48" s="62"/>
      <c r="C48" s="62"/>
      <c r="D48" s="62"/>
      <c r="E48" s="62"/>
      <c r="F48" s="62"/>
      <c r="G48" s="62"/>
      <c r="H48" s="62"/>
      <c r="I48" s="62"/>
    </row>
    <row r="49" spans="2:9" ht="14.25">
      <c r="B49" s="62"/>
      <c r="C49" s="62"/>
      <c r="D49" s="62"/>
      <c r="E49" s="62"/>
      <c r="F49" s="62"/>
      <c r="G49" s="62"/>
      <c r="H49" s="62"/>
      <c r="I49" s="62"/>
    </row>
    <row r="50" spans="2:9" ht="14.25">
      <c r="B50" s="62"/>
      <c r="C50" s="62"/>
      <c r="D50" s="62"/>
      <c r="E50" s="62"/>
      <c r="F50" s="62"/>
      <c r="G50" s="62"/>
      <c r="H50" s="62"/>
      <c r="I50" s="62"/>
    </row>
    <row r="51" spans="2:9" ht="14.25">
      <c r="B51" s="62"/>
      <c r="C51" s="62"/>
      <c r="D51" s="62"/>
      <c r="E51" s="62"/>
      <c r="F51" s="62"/>
      <c r="G51" s="62"/>
      <c r="H51" s="62"/>
      <c r="I51" s="62"/>
    </row>
    <row r="52" spans="2:9" ht="14.25">
      <c r="B52" s="62"/>
      <c r="C52" s="62"/>
      <c r="D52" s="62"/>
      <c r="E52" s="62"/>
      <c r="F52" s="62"/>
      <c r="G52" s="62"/>
      <c r="H52" s="62"/>
      <c r="I52" s="62"/>
    </row>
    <row r="53" spans="2:3" ht="14.25">
      <c r="B53" s="62"/>
      <c r="C53" s="62"/>
    </row>
    <row r="55" ht="14.25">
      <c r="C55" s="98"/>
    </row>
    <row r="56" spans="2:3" ht="14.25">
      <c r="B56" s="98"/>
      <c r="C56" s="98"/>
    </row>
    <row r="57" ht="14.25">
      <c r="C57" s="98"/>
    </row>
    <row r="58" ht="14.25">
      <c r="C58" s="98"/>
    </row>
    <row r="59" ht="14.25">
      <c r="C59" s="98"/>
    </row>
    <row r="60" ht="14.25">
      <c r="C60" s="98"/>
    </row>
    <row r="61" ht="14.25">
      <c r="C61" s="98"/>
    </row>
    <row r="62" ht="14.25">
      <c r="C62" s="98"/>
    </row>
    <row r="63" ht="14.25">
      <c r="C63" s="98"/>
    </row>
    <row r="64" ht="14.25">
      <c r="C64" s="98"/>
    </row>
    <row r="65" ht="14.25">
      <c r="C65" s="98"/>
    </row>
  </sheetData>
  <sheetProtection password="E89E" sheet="1" objects="1" selectLockedCells="1"/>
  <mergeCells count="149">
    <mergeCell ref="D4:I4"/>
    <mergeCell ref="D5:I5"/>
    <mergeCell ref="J3:L3"/>
    <mergeCell ref="M5:S5"/>
    <mergeCell ref="M3:S3"/>
    <mergeCell ref="M4:S4"/>
    <mergeCell ref="J5:L5"/>
    <mergeCell ref="J4:L4"/>
    <mergeCell ref="D3:I3"/>
    <mergeCell ref="B15:S15"/>
    <mergeCell ref="N17:R17"/>
    <mergeCell ref="B17:B18"/>
    <mergeCell ref="C17:C18"/>
    <mergeCell ref="P18:Q18"/>
    <mergeCell ref="I17:J18"/>
    <mergeCell ref="K17:L18"/>
    <mergeCell ref="M17:M18"/>
    <mergeCell ref="N18:O18"/>
    <mergeCell ref="A1:C2"/>
    <mergeCell ref="Q2:S2"/>
    <mergeCell ref="D1:N1"/>
    <mergeCell ref="D2:N2"/>
    <mergeCell ref="O1:P1"/>
    <mergeCell ref="O2:P2"/>
    <mergeCell ref="Q1:S1"/>
    <mergeCell ref="B9:E9"/>
    <mergeCell ref="G9:K9"/>
    <mergeCell ref="L9:R9"/>
    <mergeCell ref="G17:H18"/>
    <mergeCell ref="E17:F18"/>
    <mergeCell ref="D17:D18"/>
    <mergeCell ref="L11:R11"/>
    <mergeCell ref="B12:E12"/>
    <mergeCell ref="G12:K12"/>
    <mergeCell ref="L12:R12"/>
    <mergeCell ref="B6:S6"/>
    <mergeCell ref="B8:E8"/>
    <mergeCell ref="G8:K8"/>
    <mergeCell ref="L8:R8"/>
    <mergeCell ref="B13:E13"/>
    <mergeCell ref="G13:K13"/>
    <mergeCell ref="L13:R13"/>
    <mergeCell ref="F10:F13"/>
    <mergeCell ref="B11:E11"/>
    <mergeCell ref="G11:K11"/>
    <mergeCell ref="B10:E10"/>
    <mergeCell ref="G10:K10"/>
    <mergeCell ref="L10:R10"/>
    <mergeCell ref="E23:F23"/>
    <mergeCell ref="E24:F24"/>
    <mergeCell ref="E25:F25"/>
    <mergeCell ref="E26:F26"/>
    <mergeCell ref="C40:D40"/>
    <mergeCell ref="B36:S36"/>
    <mergeCell ref="C41:D41"/>
    <mergeCell ref="E41:K41"/>
    <mergeCell ref="E30:F30"/>
    <mergeCell ref="E31:F31"/>
    <mergeCell ref="G31:H31"/>
    <mergeCell ref="G30:H30"/>
    <mergeCell ref="E20:F20"/>
    <mergeCell ref="E21:F21"/>
    <mergeCell ref="E22:F22"/>
    <mergeCell ref="I19:J19"/>
    <mergeCell ref="I20:J20"/>
    <mergeCell ref="I21:J21"/>
    <mergeCell ref="I22:J22"/>
    <mergeCell ref="E19:F19"/>
    <mergeCell ref="E28:F28"/>
    <mergeCell ref="E29:F29"/>
    <mergeCell ref="G27:H27"/>
    <mergeCell ref="I28:J28"/>
    <mergeCell ref="E27:F27"/>
    <mergeCell ref="E32:F32"/>
    <mergeCell ref="G19:H19"/>
    <mergeCell ref="G20:H20"/>
    <mergeCell ref="G21:H21"/>
    <mergeCell ref="G22:H22"/>
    <mergeCell ref="G23:H23"/>
    <mergeCell ref="G24:H24"/>
    <mergeCell ref="G25:H25"/>
    <mergeCell ref="G26:H26"/>
    <mergeCell ref="G29:H29"/>
    <mergeCell ref="I25:J25"/>
    <mergeCell ref="I26:J26"/>
    <mergeCell ref="I27:J27"/>
    <mergeCell ref="G28:H28"/>
    <mergeCell ref="I32:J32"/>
    <mergeCell ref="K19:L19"/>
    <mergeCell ref="K20:L20"/>
    <mergeCell ref="K21:L21"/>
    <mergeCell ref="K22:L22"/>
    <mergeCell ref="K23:L23"/>
    <mergeCell ref="K24:L24"/>
    <mergeCell ref="K25:L25"/>
    <mergeCell ref="I23:J23"/>
    <mergeCell ref="I24:J24"/>
    <mergeCell ref="K28:L28"/>
    <mergeCell ref="K29:L29"/>
    <mergeCell ref="N28:O28"/>
    <mergeCell ref="I31:J31"/>
    <mergeCell ref="K31:L31"/>
    <mergeCell ref="N29:O29"/>
    <mergeCell ref="K30:L30"/>
    <mergeCell ref="I29:J29"/>
    <mergeCell ref="I30:J30"/>
    <mergeCell ref="N30:O30"/>
    <mergeCell ref="K27:L27"/>
    <mergeCell ref="N23:O23"/>
    <mergeCell ref="N24:O24"/>
    <mergeCell ref="N25:O25"/>
    <mergeCell ref="N26:O26"/>
    <mergeCell ref="K26:L26"/>
    <mergeCell ref="N27:O27"/>
    <mergeCell ref="P28:Q28"/>
    <mergeCell ref="P29:Q29"/>
    <mergeCell ref="P23:Q23"/>
    <mergeCell ref="P24:Q24"/>
    <mergeCell ref="P25:Q25"/>
    <mergeCell ref="P26:Q26"/>
    <mergeCell ref="P27:Q27"/>
    <mergeCell ref="N21:O21"/>
    <mergeCell ref="N22:O22"/>
    <mergeCell ref="P19:Q19"/>
    <mergeCell ref="P20:Q20"/>
    <mergeCell ref="P21:Q21"/>
    <mergeCell ref="P22:Q22"/>
    <mergeCell ref="N19:O19"/>
    <mergeCell ref="N20:O20"/>
    <mergeCell ref="P30:Q30"/>
    <mergeCell ref="P31:Q31"/>
    <mergeCell ref="P32:Q32"/>
    <mergeCell ref="E33:F33"/>
    <mergeCell ref="G33:H33"/>
    <mergeCell ref="I33:J33"/>
    <mergeCell ref="K33:L33"/>
    <mergeCell ref="N33:O33"/>
    <mergeCell ref="P33:Q33"/>
    <mergeCell ref="N31:O31"/>
    <mergeCell ref="N32:O32"/>
    <mergeCell ref="C39:D39"/>
    <mergeCell ref="E39:K40"/>
    <mergeCell ref="L39:R41"/>
    <mergeCell ref="K32:L32"/>
    <mergeCell ref="G32:H32"/>
    <mergeCell ref="C38:D38"/>
    <mergeCell ref="E38:K38"/>
    <mergeCell ref="L38:R38"/>
    <mergeCell ref="B34:R34"/>
  </mergeCells>
  <conditionalFormatting sqref="M19:M33">
    <cfRule type="cellIs" priority="1" dxfId="1" operator="equal" stopIfTrue="1">
      <formula>"OK"</formula>
    </cfRule>
    <cfRule type="cellIs" priority="2" dxfId="0" operator="equal" stopIfTrue="1">
      <formula>"NOK"</formula>
    </cfRule>
    <cfRule type="expression" priority="3" dxfId="13" stopIfTrue="1">
      <formula>C19&lt;&gt;""</formula>
    </cfRule>
  </conditionalFormatting>
  <conditionalFormatting sqref="D4:I5 M4:M5">
    <cfRule type="cellIs" priority="4" dxfId="13" operator="equal" stopIfTrue="1">
      <formula>""</formula>
    </cfRule>
  </conditionalFormatting>
  <conditionalFormatting sqref="G9:K13">
    <cfRule type="cellIs" priority="5" dxfId="13" operator="equal" stopIfTrue="1">
      <formula>""</formula>
    </cfRule>
    <cfRule type="cellIs" priority="6" dxfId="1" operator="equal" stopIfTrue="1">
      <formula>"OK"</formula>
    </cfRule>
    <cfRule type="cellIs" priority="7" dxfId="0" operator="equal" stopIfTrue="1">
      <formula>"NOK"</formula>
    </cfRule>
  </conditionalFormatting>
  <conditionalFormatting sqref="N19:R19">
    <cfRule type="expression" priority="8" dxfId="3" stopIfTrue="1">
      <formula>OR($N$19="X",$P$19="X",$R$19="X")</formula>
    </cfRule>
    <cfRule type="expression" priority="9" dxfId="13" stopIfTrue="1">
      <formula>$M$19="NOK"</formula>
    </cfRule>
  </conditionalFormatting>
  <conditionalFormatting sqref="N20:R20">
    <cfRule type="expression" priority="10" dxfId="3" stopIfTrue="1">
      <formula>OR($N$20="X",$P$20="X",$R$20="X")</formula>
    </cfRule>
    <cfRule type="expression" priority="11" dxfId="13" stopIfTrue="1">
      <formula>$M$20="NOK"</formula>
    </cfRule>
  </conditionalFormatting>
  <conditionalFormatting sqref="N21:R21">
    <cfRule type="expression" priority="12" dxfId="3" stopIfTrue="1">
      <formula>OR($N$21="X",$P$21="X",$R$21="X")</formula>
    </cfRule>
    <cfRule type="expression" priority="13" dxfId="13" stopIfTrue="1">
      <formula>$M$21="NOK"</formula>
    </cfRule>
  </conditionalFormatting>
  <conditionalFormatting sqref="N22:R22">
    <cfRule type="expression" priority="14" dxfId="3" stopIfTrue="1">
      <formula>OR($N$22="X",$P$22="X",$R$22="X")</formula>
    </cfRule>
    <cfRule type="expression" priority="15" dxfId="13" stopIfTrue="1">
      <formula>$M$22="NOK"</formula>
    </cfRule>
  </conditionalFormatting>
  <conditionalFormatting sqref="N23:R23">
    <cfRule type="expression" priority="16" dxfId="3" stopIfTrue="1">
      <formula>OR($N$23="X",$P$23="X",$R$23="X")</formula>
    </cfRule>
    <cfRule type="expression" priority="17" dxfId="13" stopIfTrue="1">
      <formula>$M$23="NOK"</formula>
    </cfRule>
  </conditionalFormatting>
  <conditionalFormatting sqref="N24:R24">
    <cfRule type="expression" priority="18" dxfId="3" stopIfTrue="1">
      <formula>OR($N$24="X",$P$24="X",$R$24="X")</formula>
    </cfRule>
    <cfRule type="expression" priority="19" dxfId="13" stopIfTrue="1">
      <formula>$M$24="NOK"</formula>
    </cfRule>
  </conditionalFormatting>
  <conditionalFormatting sqref="N25:R25">
    <cfRule type="expression" priority="20" dxfId="3" stopIfTrue="1">
      <formula>OR($N$25="X",$P$25="X",$R$25="X")</formula>
    </cfRule>
    <cfRule type="expression" priority="21" dxfId="13" stopIfTrue="1">
      <formula>$M$25="NOK"</formula>
    </cfRule>
  </conditionalFormatting>
  <conditionalFormatting sqref="N26:R26">
    <cfRule type="expression" priority="22" dxfId="3" stopIfTrue="1">
      <formula>OR($N$26="X",$P$26="X",$R$26="X")</formula>
    </cfRule>
    <cfRule type="expression" priority="23" dxfId="13" stopIfTrue="1">
      <formula>$M$26="NOK"</formula>
    </cfRule>
  </conditionalFormatting>
  <conditionalFormatting sqref="N27:R27">
    <cfRule type="expression" priority="24" dxfId="3" stopIfTrue="1">
      <formula>OR($N$27="X",$P$27="X",$R$27="X")</formula>
    </cfRule>
    <cfRule type="expression" priority="25" dxfId="13" stopIfTrue="1">
      <formula>$M$27="NOK"</formula>
    </cfRule>
  </conditionalFormatting>
  <conditionalFormatting sqref="N28:R28">
    <cfRule type="expression" priority="26" dxfId="3" stopIfTrue="1">
      <formula>OR($N$28="X",$P$28="X",$R$28="X")</formula>
    </cfRule>
    <cfRule type="expression" priority="27" dxfId="13" stopIfTrue="1">
      <formula>$M$28="NOK"</formula>
    </cfRule>
  </conditionalFormatting>
  <conditionalFormatting sqref="N29:R29">
    <cfRule type="expression" priority="28" dxfId="3" stopIfTrue="1">
      <formula>OR($N$29="X",$P$29="X",$R$29="X")</formula>
    </cfRule>
    <cfRule type="expression" priority="29" dxfId="13" stopIfTrue="1">
      <formula>$M$29="NOK"</formula>
    </cfRule>
  </conditionalFormatting>
  <conditionalFormatting sqref="N30:R30">
    <cfRule type="expression" priority="30" dxfId="3" stopIfTrue="1">
      <formula>OR($N$30="X",$P$30="X",$R$30="X")</formula>
    </cfRule>
    <cfRule type="expression" priority="31" dxfId="13" stopIfTrue="1">
      <formula>$M$30="NOK"</formula>
    </cfRule>
  </conditionalFormatting>
  <conditionalFormatting sqref="N31:R31">
    <cfRule type="expression" priority="32" dxfId="3" stopIfTrue="1">
      <formula>OR($N$31="X",$P$31="X",$R$31="X")</formula>
    </cfRule>
    <cfRule type="expression" priority="33" dxfId="13" stopIfTrue="1">
      <formula>$M$31="NOK"</formula>
    </cfRule>
  </conditionalFormatting>
  <conditionalFormatting sqref="N32:R32">
    <cfRule type="expression" priority="34" dxfId="3" stopIfTrue="1">
      <formula>OR($N$32="X",$P$32="X",$R$32="X")</formula>
    </cfRule>
    <cfRule type="expression" priority="35" dxfId="13" stopIfTrue="1">
      <formula>$M$32="NOK"</formula>
    </cfRule>
  </conditionalFormatting>
  <conditionalFormatting sqref="N33:R33">
    <cfRule type="expression" priority="36" dxfId="3" stopIfTrue="1">
      <formula>OR($N$33="X",$P$33="X",$R$33="X")</formula>
    </cfRule>
    <cfRule type="expression" priority="37" dxfId="13" stopIfTrue="1">
      <formula>$M$33="NOK"</formula>
    </cfRule>
  </conditionalFormatting>
  <conditionalFormatting sqref="D19:L19">
    <cfRule type="cellIs" priority="38" dxfId="3" operator="notEqual" stopIfTrue="1">
      <formula>""</formula>
    </cfRule>
    <cfRule type="expression" priority="39" dxfId="13" stopIfTrue="1">
      <formula>$C$19&lt;&gt;""</formula>
    </cfRule>
  </conditionalFormatting>
  <conditionalFormatting sqref="D20:L20">
    <cfRule type="cellIs" priority="40" dxfId="3" operator="notEqual" stopIfTrue="1">
      <formula>""</formula>
    </cfRule>
    <cfRule type="expression" priority="41" dxfId="13" stopIfTrue="1">
      <formula>$C$20&lt;&gt;""</formula>
    </cfRule>
  </conditionalFormatting>
  <conditionalFormatting sqref="D21:L21">
    <cfRule type="cellIs" priority="42" dxfId="3" operator="notEqual" stopIfTrue="1">
      <formula>""</formula>
    </cfRule>
    <cfRule type="expression" priority="43" dxfId="13" stopIfTrue="1">
      <formula>$C$21&lt;&gt;""</formula>
    </cfRule>
  </conditionalFormatting>
  <conditionalFormatting sqref="D22:L22">
    <cfRule type="cellIs" priority="44" dxfId="3" operator="notEqual" stopIfTrue="1">
      <formula>""</formula>
    </cfRule>
    <cfRule type="expression" priority="45" dxfId="13" stopIfTrue="1">
      <formula>$C$22&lt;&gt;""</formula>
    </cfRule>
  </conditionalFormatting>
  <conditionalFormatting sqref="D23:L23">
    <cfRule type="cellIs" priority="46" dxfId="3" operator="notEqual" stopIfTrue="1">
      <formula>""</formula>
    </cfRule>
    <cfRule type="expression" priority="47" dxfId="13" stopIfTrue="1">
      <formula>$C$23&lt;&gt;""</formula>
    </cfRule>
  </conditionalFormatting>
  <conditionalFormatting sqref="D24:L24">
    <cfRule type="cellIs" priority="48" dxfId="3" operator="notEqual" stopIfTrue="1">
      <formula>""</formula>
    </cfRule>
    <cfRule type="expression" priority="49" dxfId="13" stopIfTrue="1">
      <formula>$C$24&lt;&gt;""</formula>
    </cfRule>
  </conditionalFormatting>
  <conditionalFormatting sqref="D25:L25">
    <cfRule type="cellIs" priority="50" dxfId="3" operator="notEqual" stopIfTrue="1">
      <formula>""</formula>
    </cfRule>
    <cfRule type="expression" priority="51" dxfId="13" stopIfTrue="1">
      <formula>$C$25&lt;&gt;""</formula>
    </cfRule>
  </conditionalFormatting>
  <conditionalFormatting sqref="D26:L26">
    <cfRule type="cellIs" priority="52" dxfId="3" operator="notEqual" stopIfTrue="1">
      <formula>""</formula>
    </cfRule>
    <cfRule type="expression" priority="53" dxfId="13" stopIfTrue="1">
      <formula>$C$26&lt;&gt;""</formula>
    </cfRule>
  </conditionalFormatting>
  <conditionalFormatting sqref="D27:L27">
    <cfRule type="cellIs" priority="54" dxfId="3" operator="notEqual" stopIfTrue="1">
      <formula>""</formula>
    </cfRule>
    <cfRule type="expression" priority="55" dxfId="13" stopIfTrue="1">
      <formula>$C$27&lt;&gt;""</formula>
    </cfRule>
  </conditionalFormatting>
  <conditionalFormatting sqref="D28:L28">
    <cfRule type="cellIs" priority="56" dxfId="3" operator="notEqual" stopIfTrue="1">
      <formula>""</formula>
    </cfRule>
    <cfRule type="expression" priority="57" dxfId="13" stopIfTrue="1">
      <formula>$C$28&lt;&gt;""</formula>
    </cfRule>
  </conditionalFormatting>
  <conditionalFormatting sqref="D29:L29">
    <cfRule type="cellIs" priority="58" dxfId="3" operator="notEqual" stopIfTrue="1">
      <formula>""</formula>
    </cfRule>
    <cfRule type="expression" priority="59" dxfId="13" stopIfTrue="1">
      <formula>$C$29&lt;&gt;""</formula>
    </cfRule>
  </conditionalFormatting>
  <conditionalFormatting sqref="D30:L30">
    <cfRule type="cellIs" priority="60" dxfId="3" operator="notEqual" stopIfTrue="1">
      <formula>""</formula>
    </cfRule>
    <cfRule type="expression" priority="61" dxfId="13" stopIfTrue="1">
      <formula>$C$30&lt;&gt;""</formula>
    </cfRule>
  </conditionalFormatting>
  <conditionalFormatting sqref="D31:L31">
    <cfRule type="cellIs" priority="62" dxfId="3" operator="notEqual" stopIfTrue="1">
      <formula>""</formula>
    </cfRule>
    <cfRule type="expression" priority="63" dxfId="13" stopIfTrue="1">
      <formula>$C$31&lt;&gt;""</formula>
    </cfRule>
  </conditionalFormatting>
  <conditionalFormatting sqref="D32:L32">
    <cfRule type="cellIs" priority="64" dxfId="3" operator="notEqual" stopIfTrue="1">
      <formula>""</formula>
    </cfRule>
    <cfRule type="expression" priority="65" dxfId="13" stopIfTrue="1">
      <formula>$C$32&lt;&gt;""</formula>
    </cfRule>
  </conditionalFormatting>
  <conditionalFormatting sqref="D33:L33">
    <cfRule type="cellIs" priority="66" dxfId="3" operator="notEqual" stopIfTrue="1">
      <formula>""</formula>
    </cfRule>
    <cfRule type="expression" priority="67" dxfId="13" stopIfTrue="1">
      <formula>$C$33&lt;&gt;""</formula>
    </cfRule>
  </conditionalFormatting>
  <dataValidations count="1">
    <dataValidation type="list" allowBlank="1" showInputMessage="1" showErrorMessage="1" sqref="G9:K13 M19:M33">
      <formula1>eval</formula1>
    </dataValidation>
  </dataValidations>
  <printOptions/>
  <pageMargins left="0.7086614173228347" right="0.31496062992125984" top="0.3937007874015748" bottom="0.4724409448818898" header="0.4921259845" footer="0.4"/>
  <pageSetup fitToHeight="1" fitToWidth="1" horizontalDpi="300" verticalDpi="300" orientation="portrait" paperSize="9" scale="71" r:id="rId1"/>
  <headerFooter alignWithMargins="0">
    <oddFooter xml:space="preserve">&amp;LFO-QA-034_v1 Issued: 04/NOV/2010&amp;C2/7. section&amp;RPrepared by: Imre Malkovics      </oddFooter>
  </headerFooter>
</worksheet>
</file>

<file path=xl/worksheets/sheet3.xml><?xml version="1.0" encoding="utf-8"?>
<worksheet xmlns="http://schemas.openxmlformats.org/spreadsheetml/2006/main" xmlns:r="http://schemas.openxmlformats.org/officeDocument/2006/relationships">
  <sheetPr codeName="Sheet2">
    <tabColor indexed="17"/>
  </sheetPr>
  <dimension ref="A1:O97"/>
  <sheetViews>
    <sheetView view="pageBreakPreview" zoomScaleSheetLayoutView="100" zoomScalePageLayoutView="0" workbookViewId="0" topLeftCell="A1">
      <selection activeCell="M4" sqref="M4"/>
    </sheetView>
  </sheetViews>
  <sheetFormatPr defaultColWidth="9.140625" defaultRowHeight="12.75"/>
  <cols>
    <col min="1" max="1" width="5.140625" style="23" bestFit="1" customWidth="1"/>
    <col min="2" max="2" width="37.8515625" style="22" customWidth="1"/>
    <col min="3" max="11" width="5.57421875" style="22" bestFit="1" customWidth="1"/>
    <col min="12" max="12" width="5.57421875" style="15" bestFit="1" customWidth="1"/>
    <col min="13" max="13" width="59.00390625" style="20" customWidth="1"/>
    <col min="14" max="14" width="9.57421875" style="15" customWidth="1"/>
    <col min="15" max="15" width="9.7109375" style="15" customWidth="1"/>
    <col min="16" max="16384" width="9.140625" style="15" customWidth="1"/>
  </cols>
  <sheetData>
    <row r="1" spans="1:15" s="5" customFormat="1" ht="18">
      <c r="A1" s="1"/>
      <c r="B1" s="46" t="s">
        <v>593</v>
      </c>
      <c r="C1" s="47"/>
      <c r="D1" s="47"/>
      <c r="E1" s="47"/>
      <c r="F1" s="47"/>
      <c r="G1" s="47"/>
      <c r="H1" s="47"/>
      <c r="I1" s="47"/>
      <c r="J1" s="47"/>
      <c r="K1" s="47"/>
      <c r="L1" s="48"/>
      <c r="M1" s="2" t="s">
        <v>522</v>
      </c>
      <c r="N1" s="3"/>
      <c r="O1" s="4"/>
    </row>
    <row r="2" spans="1:15" s="5" customFormat="1" ht="16.5">
      <c r="A2" s="1"/>
      <c r="B2" s="561" t="s">
        <v>537</v>
      </c>
      <c r="C2" s="562"/>
      <c r="D2" s="562"/>
      <c r="E2" s="562"/>
      <c r="F2" s="562"/>
      <c r="G2" s="562"/>
      <c r="H2" s="562"/>
      <c r="I2" s="562"/>
      <c r="J2" s="562"/>
      <c r="K2" s="563"/>
      <c r="L2" s="41"/>
      <c r="M2" s="2"/>
      <c r="N2" s="3"/>
      <c r="O2" s="4"/>
    </row>
    <row r="3" spans="1:15" s="11" customFormat="1" ht="20.25">
      <c r="A3" s="6"/>
      <c r="B3" s="558" t="s">
        <v>586</v>
      </c>
      <c r="C3" s="559"/>
      <c r="D3" s="559"/>
      <c r="E3" s="559"/>
      <c r="F3" s="559"/>
      <c r="G3" s="559"/>
      <c r="H3" s="559"/>
      <c r="I3" s="559"/>
      <c r="J3" s="559"/>
      <c r="K3" s="560"/>
      <c r="L3" s="45" t="s">
        <v>523</v>
      </c>
      <c r="M3" s="8" t="s">
        <v>150</v>
      </c>
      <c r="N3" s="9"/>
      <c r="O3" s="10"/>
    </row>
    <row r="4" spans="1:15" ht="20.25" customHeight="1">
      <c r="A4" s="43" t="s">
        <v>392</v>
      </c>
      <c r="B4" s="567" t="s">
        <v>587</v>
      </c>
      <c r="C4" s="568"/>
      <c r="D4" s="568"/>
      <c r="E4" s="568"/>
      <c r="F4" s="568"/>
      <c r="G4" s="568"/>
      <c r="H4" s="568"/>
      <c r="I4" s="568"/>
      <c r="J4" s="568"/>
      <c r="K4" s="569"/>
      <c r="L4" s="309"/>
      <c r="M4" s="310"/>
      <c r="N4" s="9"/>
      <c r="O4" s="10"/>
    </row>
    <row r="5" spans="1:15" ht="20.25" customHeight="1">
      <c r="A5" s="43" t="s">
        <v>115</v>
      </c>
      <c r="B5" s="567" t="s">
        <v>588</v>
      </c>
      <c r="C5" s="568"/>
      <c r="D5" s="568"/>
      <c r="E5" s="568"/>
      <c r="F5" s="568"/>
      <c r="G5" s="568"/>
      <c r="H5" s="568"/>
      <c r="I5" s="568"/>
      <c r="J5" s="568"/>
      <c r="K5" s="569"/>
      <c r="L5" s="309"/>
      <c r="M5" s="310"/>
      <c r="N5" s="9"/>
      <c r="O5" s="4"/>
    </row>
    <row r="6" spans="1:15" ht="20.25" customHeight="1">
      <c r="A6" s="43" t="s">
        <v>116</v>
      </c>
      <c r="B6" s="567" t="s">
        <v>589</v>
      </c>
      <c r="C6" s="568"/>
      <c r="D6" s="568"/>
      <c r="E6" s="568"/>
      <c r="F6" s="568"/>
      <c r="G6" s="568"/>
      <c r="H6" s="568"/>
      <c r="I6" s="568"/>
      <c r="J6" s="568"/>
      <c r="K6" s="569"/>
      <c r="L6" s="309"/>
      <c r="M6" s="310"/>
      <c r="N6" s="3"/>
      <c r="O6" s="4"/>
    </row>
    <row r="7" spans="1:13" ht="20.25" customHeight="1">
      <c r="A7" s="43" t="s">
        <v>117</v>
      </c>
      <c r="B7" s="567" t="s">
        <v>590</v>
      </c>
      <c r="C7" s="568"/>
      <c r="D7" s="568"/>
      <c r="E7" s="568"/>
      <c r="F7" s="568"/>
      <c r="G7" s="568"/>
      <c r="H7" s="568"/>
      <c r="I7" s="568"/>
      <c r="J7" s="568"/>
      <c r="K7" s="569"/>
      <c r="L7" s="309"/>
      <c r="M7" s="310"/>
    </row>
    <row r="8" spans="1:13" ht="20.25" customHeight="1">
      <c r="A8" s="43" t="s">
        <v>118</v>
      </c>
      <c r="B8" s="567" t="s">
        <v>591</v>
      </c>
      <c r="C8" s="568"/>
      <c r="D8" s="568"/>
      <c r="E8" s="568"/>
      <c r="F8" s="568"/>
      <c r="G8" s="568"/>
      <c r="H8" s="568"/>
      <c r="I8" s="568"/>
      <c r="J8" s="568"/>
      <c r="K8" s="569"/>
      <c r="L8" s="309"/>
      <c r="M8" s="310"/>
    </row>
    <row r="9" spans="1:13" ht="27" customHeight="1">
      <c r="A9" s="43" t="s">
        <v>119</v>
      </c>
      <c r="B9" s="567" t="s">
        <v>592</v>
      </c>
      <c r="C9" s="568"/>
      <c r="D9" s="568"/>
      <c r="E9" s="568"/>
      <c r="F9" s="568"/>
      <c r="G9" s="568"/>
      <c r="H9" s="568"/>
      <c r="I9" s="568"/>
      <c r="J9" s="568"/>
      <c r="K9" s="569"/>
      <c r="L9" s="309"/>
      <c r="M9" s="310"/>
    </row>
    <row r="10" spans="1:15" s="5" customFormat="1" ht="16.5">
      <c r="A10" s="1"/>
      <c r="B10" s="561" t="s">
        <v>536</v>
      </c>
      <c r="C10" s="562"/>
      <c r="D10" s="562"/>
      <c r="E10" s="562"/>
      <c r="F10" s="562"/>
      <c r="G10" s="562"/>
      <c r="H10" s="562"/>
      <c r="I10" s="562"/>
      <c r="J10" s="562"/>
      <c r="K10" s="563"/>
      <c r="L10" s="41"/>
      <c r="M10" s="2"/>
      <c r="N10" s="3"/>
      <c r="O10" s="4"/>
    </row>
    <row r="11" spans="1:15" s="11" customFormat="1" ht="20.25">
      <c r="A11" s="6"/>
      <c r="B11" s="558" t="s">
        <v>586</v>
      </c>
      <c r="C11" s="559"/>
      <c r="D11" s="559"/>
      <c r="E11" s="559"/>
      <c r="F11" s="559"/>
      <c r="G11" s="559"/>
      <c r="H11" s="559"/>
      <c r="I11" s="559"/>
      <c r="J11" s="559"/>
      <c r="K11" s="560"/>
      <c r="L11" s="45" t="s">
        <v>523</v>
      </c>
      <c r="M11" s="8" t="s">
        <v>150</v>
      </c>
      <c r="N11" s="9"/>
      <c r="O11" s="10"/>
    </row>
    <row r="12" spans="1:13" ht="27" customHeight="1">
      <c r="A12" s="43" t="s">
        <v>393</v>
      </c>
      <c r="B12" s="567" t="s">
        <v>46</v>
      </c>
      <c r="C12" s="568"/>
      <c r="D12" s="568"/>
      <c r="E12" s="568"/>
      <c r="F12" s="568"/>
      <c r="G12" s="568"/>
      <c r="H12" s="568"/>
      <c r="I12" s="568"/>
      <c r="J12" s="568"/>
      <c r="K12" s="569"/>
      <c r="L12" s="309"/>
      <c r="M12" s="310"/>
    </row>
    <row r="13" spans="1:13" ht="27" customHeight="1">
      <c r="A13" s="43" t="s">
        <v>120</v>
      </c>
      <c r="B13" s="567" t="s">
        <v>636</v>
      </c>
      <c r="C13" s="568"/>
      <c r="D13" s="568"/>
      <c r="E13" s="568"/>
      <c r="F13" s="568"/>
      <c r="G13" s="568"/>
      <c r="H13" s="568"/>
      <c r="I13" s="568"/>
      <c r="J13" s="568"/>
      <c r="K13" s="569"/>
      <c r="L13" s="309"/>
      <c r="M13" s="310"/>
    </row>
    <row r="14" spans="1:13" ht="20.25" customHeight="1">
      <c r="A14" s="43" t="s">
        <v>121</v>
      </c>
      <c r="B14" s="567" t="s">
        <v>4</v>
      </c>
      <c r="C14" s="568"/>
      <c r="D14" s="568"/>
      <c r="E14" s="568"/>
      <c r="F14" s="568"/>
      <c r="G14" s="568"/>
      <c r="H14" s="568"/>
      <c r="I14" s="568"/>
      <c r="J14" s="568"/>
      <c r="K14" s="569"/>
      <c r="L14" s="309"/>
      <c r="M14" s="310"/>
    </row>
    <row r="15" spans="1:13" ht="20.25" customHeight="1">
      <c r="A15" s="43" t="s">
        <v>122</v>
      </c>
      <c r="B15" s="567" t="s">
        <v>40</v>
      </c>
      <c r="C15" s="568"/>
      <c r="D15" s="568"/>
      <c r="E15" s="568"/>
      <c r="F15" s="568"/>
      <c r="G15" s="568"/>
      <c r="H15" s="568"/>
      <c r="I15" s="568"/>
      <c r="J15" s="568"/>
      <c r="K15" s="569"/>
      <c r="L15" s="309"/>
      <c r="M15" s="310"/>
    </row>
    <row r="16" spans="1:13" ht="20.25" customHeight="1">
      <c r="A16" s="43" t="s">
        <v>123</v>
      </c>
      <c r="B16" s="567" t="s">
        <v>5</v>
      </c>
      <c r="C16" s="568"/>
      <c r="D16" s="568"/>
      <c r="E16" s="568"/>
      <c r="F16" s="568"/>
      <c r="G16" s="568"/>
      <c r="H16" s="568"/>
      <c r="I16" s="568"/>
      <c r="J16" s="568"/>
      <c r="K16" s="569"/>
      <c r="L16" s="309"/>
      <c r="M16" s="310"/>
    </row>
    <row r="17" spans="1:13" s="5" customFormat="1" ht="16.5">
      <c r="A17" s="1"/>
      <c r="B17" s="561" t="s">
        <v>535</v>
      </c>
      <c r="C17" s="562"/>
      <c r="D17" s="562"/>
      <c r="E17" s="562"/>
      <c r="F17" s="562"/>
      <c r="G17" s="562"/>
      <c r="H17" s="562"/>
      <c r="I17" s="562"/>
      <c r="J17" s="562"/>
      <c r="K17" s="563"/>
      <c r="L17" s="16"/>
      <c r="M17" s="2"/>
    </row>
    <row r="18" spans="1:13" s="11" customFormat="1" ht="20.25">
      <c r="A18" s="6"/>
      <c r="B18" s="558" t="s">
        <v>586</v>
      </c>
      <c r="C18" s="559"/>
      <c r="D18" s="559"/>
      <c r="E18" s="559"/>
      <c r="F18" s="559"/>
      <c r="G18" s="559"/>
      <c r="H18" s="559"/>
      <c r="I18" s="559"/>
      <c r="J18" s="559"/>
      <c r="K18" s="560"/>
      <c r="L18" s="45" t="s">
        <v>523</v>
      </c>
      <c r="M18" s="8" t="s">
        <v>150</v>
      </c>
    </row>
    <row r="19" spans="1:13" s="11" customFormat="1" ht="20.25" customHeight="1">
      <c r="A19" s="43" t="s">
        <v>394</v>
      </c>
      <c r="B19" s="555" t="s">
        <v>617</v>
      </c>
      <c r="C19" s="556"/>
      <c r="D19" s="556"/>
      <c r="E19" s="556"/>
      <c r="F19" s="556"/>
      <c r="G19" s="556"/>
      <c r="H19" s="556"/>
      <c r="I19" s="556"/>
      <c r="J19" s="556"/>
      <c r="K19" s="557"/>
      <c r="L19" s="309"/>
      <c r="M19" s="311"/>
    </row>
    <row r="20" spans="1:13" s="11" customFormat="1" ht="20.25" customHeight="1">
      <c r="A20" s="43" t="s">
        <v>124</v>
      </c>
      <c r="B20" s="555" t="s">
        <v>41</v>
      </c>
      <c r="C20" s="556"/>
      <c r="D20" s="556"/>
      <c r="E20" s="556"/>
      <c r="F20" s="556"/>
      <c r="G20" s="556"/>
      <c r="H20" s="556"/>
      <c r="I20" s="556"/>
      <c r="J20" s="556"/>
      <c r="K20" s="557"/>
      <c r="L20" s="309"/>
      <c r="M20" s="311"/>
    </row>
    <row r="21" spans="1:13" s="11" customFormat="1" ht="20.25" customHeight="1">
      <c r="A21" s="43" t="s">
        <v>125</v>
      </c>
      <c r="B21" s="555" t="s">
        <v>42</v>
      </c>
      <c r="C21" s="556"/>
      <c r="D21" s="556"/>
      <c r="E21" s="556"/>
      <c r="F21" s="556"/>
      <c r="G21" s="556"/>
      <c r="H21" s="556"/>
      <c r="I21" s="556"/>
      <c r="J21" s="556"/>
      <c r="K21" s="557"/>
      <c r="L21" s="309"/>
      <c r="M21" s="311"/>
    </row>
    <row r="22" spans="1:13" s="11" customFormat="1" ht="20.25" customHeight="1">
      <c r="A22" s="43" t="s">
        <v>126</v>
      </c>
      <c r="B22" s="555" t="s">
        <v>43</v>
      </c>
      <c r="C22" s="556"/>
      <c r="D22" s="556"/>
      <c r="E22" s="556"/>
      <c r="F22" s="556"/>
      <c r="G22" s="556"/>
      <c r="H22" s="556"/>
      <c r="I22" s="556"/>
      <c r="J22" s="556"/>
      <c r="K22" s="557"/>
      <c r="L22" s="309"/>
      <c r="M22" s="311"/>
    </row>
    <row r="23" spans="1:13" s="11" customFormat="1" ht="27" customHeight="1">
      <c r="A23" s="43" t="s">
        <v>127</v>
      </c>
      <c r="B23" s="555" t="s">
        <v>44</v>
      </c>
      <c r="C23" s="556"/>
      <c r="D23" s="556"/>
      <c r="E23" s="556"/>
      <c r="F23" s="556"/>
      <c r="G23" s="556"/>
      <c r="H23" s="556"/>
      <c r="I23" s="556"/>
      <c r="J23" s="556"/>
      <c r="K23" s="557"/>
      <c r="L23" s="309"/>
      <c r="M23" s="311"/>
    </row>
    <row r="24" spans="1:13" s="11" customFormat="1" ht="20.25" customHeight="1">
      <c r="A24" s="43" t="s">
        <v>128</v>
      </c>
      <c r="B24" s="555" t="s">
        <v>45</v>
      </c>
      <c r="C24" s="556"/>
      <c r="D24" s="556"/>
      <c r="E24" s="556"/>
      <c r="F24" s="556"/>
      <c r="G24" s="556"/>
      <c r="H24" s="556"/>
      <c r="I24" s="556"/>
      <c r="J24" s="556"/>
      <c r="K24" s="557"/>
      <c r="L24" s="309"/>
      <c r="M24" s="311"/>
    </row>
    <row r="25" spans="1:13" s="5" customFormat="1" ht="16.5">
      <c r="A25" s="1"/>
      <c r="B25" s="561" t="s">
        <v>534</v>
      </c>
      <c r="C25" s="562"/>
      <c r="D25" s="562"/>
      <c r="E25" s="562"/>
      <c r="F25" s="562"/>
      <c r="G25" s="562"/>
      <c r="H25" s="562"/>
      <c r="I25" s="562"/>
      <c r="J25" s="562"/>
      <c r="K25" s="563"/>
      <c r="L25" s="16"/>
      <c r="M25" s="2"/>
    </row>
    <row r="26" spans="1:13" s="11" customFormat="1" ht="20.25">
      <c r="A26" s="6"/>
      <c r="B26" s="558" t="s">
        <v>586</v>
      </c>
      <c r="C26" s="559"/>
      <c r="D26" s="559"/>
      <c r="E26" s="559"/>
      <c r="F26" s="559"/>
      <c r="G26" s="559"/>
      <c r="H26" s="559"/>
      <c r="I26" s="559"/>
      <c r="J26" s="559"/>
      <c r="K26" s="560"/>
      <c r="L26" s="45" t="s">
        <v>523</v>
      </c>
      <c r="M26" s="8" t="s">
        <v>150</v>
      </c>
    </row>
    <row r="27" spans="1:13" s="11" customFormat="1" ht="29.25" customHeight="1">
      <c r="A27" s="43" t="s">
        <v>395</v>
      </c>
      <c r="B27" s="555" t="s">
        <v>47</v>
      </c>
      <c r="C27" s="556"/>
      <c r="D27" s="556"/>
      <c r="E27" s="556"/>
      <c r="F27" s="556"/>
      <c r="G27" s="556"/>
      <c r="H27" s="556"/>
      <c r="I27" s="556"/>
      <c r="J27" s="556"/>
      <c r="K27" s="557"/>
      <c r="L27" s="309"/>
      <c r="M27" s="311"/>
    </row>
    <row r="28" spans="1:13" s="11" customFormat="1" ht="20.25">
      <c r="A28" s="43" t="s">
        <v>129</v>
      </c>
      <c r="B28" s="555" t="s">
        <v>4</v>
      </c>
      <c r="C28" s="556"/>
      <c r="D28" s="556"/>
      <c r="E28" s="556"/>
      <c r="F28" s="556"/>
      <c r="G28" s="556"/>
      <c r="H28" s="556"/>
      <c r="I28" s="556"/>
      <c r="J28" s="556"/>
      <c r="K28" s="557"/>
      <c r="L28" s="309"/>
      <c r="M28" s="311"/>
    </row>
    <row r="29" spans="1:13" s="11" customFormat="1" ht="20.25">
      <c r="A29" s="43" t="s">
        <v>130</v>
      </c>
      <c r="B29" s="555" t="s">
        <v>40</v>
      </c>
      <c r="C29" s="556"/>
      <c r="D29" s="556"/>
      <c r="E29" s="556"/>
      <c r="F29" s="556"/>
      <c r="G29" s="556"/>
      <c r="H29" s="556"/>
      <c r="I29" s="556"/>
      <c r="J29" s="556"/>
      <c r="K29" s="557"/>
      <c r="L29" s="309"/>
      <c r="M29" s="311"/>
    </row>
    <row r="30" spans="1:13" s="11" customFormat="1" ht="27" customHeight="1">
      <c r="A30" s="43" t="s">
        <v>131</v>
      </c>
      <c r="B30" s="555" t="s">
        <v>48</v>
      </c>
      <c r="C30" s="556"/>
      <c r="D30" s="556"/>
      <c r="E30" s="556"/>
      <c r="F30" s="556"/>
      <c r="G30" s="556"/>
      <c r="H30" s="556"/>
      <c r="I30" s="556"/>
      <c r="J30" s="556"/>
      <c r="K30" s="557"/>
      <c r="L30" s="309"/>
      <c r="M30" s="311"/>
    </row>
    <row r="31" spans="1:13" s="11" customFormat="1" ht="20.25">
      <c r="A31" s="43" t="s">
        <v>132</v>
      </c>
      <c r="B31" s="555" t="s">
        <v>49</v>
      </c>
      <c r="C31" s="556"/>
      <c r="D31" s="556"/>
      <c r="E31" s="556"/>
      <c r="F31" s="556"/>
      <c r="G31" s="556"/>
      <c r="H31" s="556"/>
      <c r="I31" s="556"/>
      <c r="J31" s="556"/>
      <c r="K31" s="557"/>
      <c r="L31" s="309"/>
      <c r="M31" s="311"/>
    </row>
    <row r="32" spans="1:13" s="11" customFormat="1" ht="20.25">
      <c r="A32" s="43" t="s">
        <v>133</v>
      </c>
      <c r="B32" s="555" t="s">
        <v>5</v>
      </c>
      <c r="C32" s="556"/>
      <c r="D32" s="556"/>
      <c r="E32" s="556"/>
      <c r="F32" s="556"/>
      <c r="G32" s="556"/>
      <c r="H32" s="556"/>
      <c r="I32" s="556"/>
      <c r="J32" s="556"/>
      <c r="K32" s="557"/>
      <c r="L32" s="309"/>
      <c r="M32" s="311"/>
    </row>
    <row r="33" spans="1:15" s="5" customFormat="1" ht="18">
      <c r="A33" s="1"/>
      <c r="B33" s="564" t="s">
        <v>298</v>
      </c>
      <c r="C33" s="565"/>
      <c r="D33" s="565"/>
      <c r="E33" s="565"/>
      <c r="F33" s="565"/>
      <c r="G33" s="565"/>
      <c r="H33" s="565"/>
      <c r="I33" s="565"/>
      <c r="J33" s="565"/>
      <c r="K33" s="565"/>
      <c r="L33" s="566"/>
      <c r="M33" s="2"/>
      <c r="N33" s="3"/>
      <c r="O33" s="4"/>
    </row>
    <row r="34" spans="1:13" s="5" customFormat="1" ht="16.5">
      <c r="A34" s="1"/>
      <c r="B34" s="561" t="s">
        <v>538</v>
      </c>
      <c r="C34" s="562"/>
      <c r="D34" s="562"/>
      <c r="E34" s="562"/>
      <c r="F34" s="562"/>
      <c r="G34" s="562"/>
      <c r="H34" s="562"/>
      <c r="I34" s="562"/>
      <c r="J34" s="562"/>
      <c r="K34" s="562"/>
      <c r="L34" s="563"/>
      <c r="M34" s="2"/>
    </row>
    <row r="35" spans="1:13" s="11" customFormat="1" ht="20.25">
      <c r="A35" s="6"/>
      <c r="B35" s="558" t="s">
        <v>586</v>
      </c>
      <c r="C35" s="559"/>
      <c r="D35" s="559"/>
      <c r="E35" s="559"/>
      <c r="F35" s="559"/>
      <c r="G35" s="559"/>
      <c r="H35" s="559"/>
      <c r="I35" s="559"/>
      <c r="J35" s="559"/>
      <c r="K35" s="560"/>
      <c r="L35" s="45" t="s">
        <v>523</v>
      </c>
      <c r="M35" s="8" t="s">
        <v>150</v>
      </c>
    </row>
    <row r="36" spans="1:13" s="11" customFormat="1" ht="20.25" customHeight="1">
      <c r="A36" s="43" t="s">
        <v>134</v>
      </c>
      <c r="B36" s="555" t="s">
        <v>299</v>
      </c>
      <c r="C36" s="556"/>
      <c r="D36" s="556"/>
      <c r="E36" s="556"/>
      <c r="F36" s="556"/>
      <c r="G36" s="556"/>
      <c r="H36" s="556"/>
      <c r="I36" s="556"/>
      <c r="J36" s="556"/>
      <c r="K36" s="557"/>
      <c r="L36" s="309">
        <v>10</v>
      </c>
      <c r="M36" s="311"/>
    </row>
    <row r="37" spans="1:13" s="11" customFormat="1" ht="20.25" customHeight="1">
      <c r="A37" s="43" t="s">
        <v>135</v>
      </c>
      <c r="B37" s="555" t="s">
        <v>300</v>
      </c>
      <c r="C37" s="556"/>
      <c r="D37" s="556"/>
      <c r="E37" s="556"/>
      <c r="F37" s="556"/>
      <c r="G37" s="556"/>
      <c r="H37" s="556"/>
      <c r="I37" s="556"/>
      <c r="J37" s="556"/>
      <c r="K37" s="557"/>
      <c r="L37" s="309">
        <v>10</v>
      </c>
      <c r="M37" s="311" t="s">
        <v>580</v>
      </c>
    </row>
    <row r="38" spans="1:13" s="11" customFormat="1" ht="30" customHeight="1">
      <c r="A38" s="43" t="s">
        <v>136</v>
      </c>
      <c r="B38" s="555" t="s">
        <v>50</v>
      </c>
      <c r="C38" s="556"/>
      <c r="D38" s="556"/>
      <c r="E38" s="556"/>
      <c r="F38" s="556"/>
      <c r="G38" s="556"/>
      <c r="H38" s="556"/>
      <c r="I38" s="556"/>
      <c r="J38" s="556"/>
      <c r="K38" s="557"/>
      <c r="L38" s="309">
        <v>10</v>
      </c>
      <c r="M38" s="311"/>
    </row>
    <row r="39" spans="1:13" s="11" customFormat="1" ht="30" customHeight="1">
      <c r="A39" s="43" t="s">
        <v>137</v>
      </c>
      <c r="B39" s="555" t="s">
        <v>51</v>
      </c>
      <c r="C39" s="556"/>
      <c r="D39" s="556"/>
      <c r="E39" s="556"/>
      <c r="F39" s="556"/>
      <c r="G39" s="556"/>
      <c r="H39" s="556"/>
      <c r="I39" s="556"/>
      <c r="J39" s="556"/>
      <c r="K39" s="557"/>
      <c r="L39" s="309">
        <v>10</v>
      </c>
      <c r="M39" s="311"/>
    </row>
    <row r="40" spans="1:13" s="11" customFormat="1" ht="30" customHeight="1">
      <c r="A40" s="43" t="s">
        <v>138</v>
      </c>
      <c r="B40" s="555" t="s">
        <v>52</v>
      </c>
      <c r="C40" s="556"/>
      <c r="D40" s="556"/>
      <c r="E40" s="556"/>
      <c r="F40" s="556"/>
      <c r="G40" s="556"/>
      <c r="H40" s="556"/>
      <c r="I40" s="556"/>
      <c r="J40" s="556"/>
      <c r="K40" s="557"/>
      <c r="L40" s="309">
        <v>10</v>
      </c>
      <c r="M40" s="311"/>
    </row>
    <row r="41" spans="1:13" s="11" customFormat="1" ht="27" customHeight="1">
      <c r="A41" s="43" t="s">
        <v>582</v>
      </c>
      <c r="B41" s="555" t="s">
        <v>53</v>
      </c>
      <c r="C41" s="556"/>
      <c r="D41" s="556"/>
      <c r="E41" s="556"/>
      <c r="F41" s="556"/>
      <c r="G41" s="556"/>
      <c r="H41" s="556"/>
      <c r="I41" s="556"/>
      <c r="J41" s="556"/>
      <c r="K41" s="557"/>
      <c r="L41" s="309">
        <v>10</v>
      </c>
      <c r="M41" s="311"/>
    </row>
    <row r="42" spans="1:13" s="11" customFormat="1" ht="20.25" customHeight="1">
      <c r="A42" s="43" t="s">
        <v>583</v>
      </c>
      <c r="B42" s="555" t="s">
        <v>54</v>
      </c>
      <c r="C42" s="556"/>
      <c r="D42" s="556"/>
      <c r="E42" s="556"/>
      <c r="F42" s="556"/>
      <c r="G42" s="556"/>
      <c r="H42" s="556"/>
      <c r="I42" s="556"/>
      <c r="J42" s="556"/>
      <c r="K42" s="557"/>
      <c r="L42" s="309">
        <v>10</v>
      </c>
      <c r="M42" s="311"/>
    </row>
    <row r="43" spans="1:13" s="11" customFormat="1" ht="27" customHeight="1">
      <c r="A43" s="43" t="s">
        <v>584</v>
      </c>
      <c r="B43" s="555" t="s">
        <v>55</v>
      </c>
      <c r="C43" s="556"/>
      <c r="D43" s="556"/>
      <c r="E43" s="556"/>
      <c r="F43" s="556"/>
      <c r="G43" s="556"/>
      <c r="H43" s="556"/>
      <c r="I43" s="556"/>
      <c r="J43" s="556"/>
      <c r="K43" s="557"/>
      <c r="L43" s="309">
        <v>10</v>
      </c>
      <c r="M43" s="311"/>
    </row>
    <row r="44" spans="1:13" s="11" customFormat="1" ht="20.25" customHeight="1">
      <c r="A44" s="43" t="s">
        <v>585</v>
      </c>
      <c r="B44" s="555" t="s">
        <v>301</v>
      </c>
      <c r="C44" s="556"/>
      <c r="D44" s="556"/>
      <c r="E44" s="556"/>
      <c r="F44" s="556"/>
      <c r="G44" s="556"/>
      <c r="H44" s="556"/>
      <c r="I44" s="556"/>
      <c r="J44" s="556"/>
      <c r="K44" s="557"/>
      <c r="L44" s="309">
        <v>10</v>
      </c>
      <c r="M44" s="311"/>
    </row>
    <row r="45" spans="1:13" s="5" customFormat="1" ht="16.5">
      <c r="A45" s="1"/>
      <c r="B45" s="561" t="s">
        <v>539</v>
      </c>
      <c r="C45" s="562"/>
      <c r="D45" s="562"/>
      <c r="E45" s="562"/>
      <c r="F45" s="562"/>
      <c r="G45" s="562"/>
      <c r="H45" s="562"/>
      <c r="I45" s="562"/>
      <c r="J45" s="562"/>
      <c r="K45" s="562"/>
      <c r="L45" s="563"/>
      <c r="M45" s="2"/>
    </row>
    <row r="46" spans="1:13" s="11" customFormat="1" ht="25.5">
      <c r="A46" s="6"/>
      <c r="B46" s="7" t="s">
        <v>586</v>
      </c>
      <c r="C46" s="45" t="s">
        <v>524</v>
      </c>
      <c r="D46" s="45" t="s">
        <v>525</v>
      </c>
      <c r="E46" s="45" t="s">
        <v>526</v>
      </c>
      <c r="F46" s="45" t="s">
        <v>527</v>
      </c>
      <c r="G46" s="45" t="s">
        <v>528</v>
      </c>
      <c r="H46" s="45" t="s">
        <v>529</v>
      </c>
      <c r="I46" s="45" t="s">
        <v>530</v>
      </c>
      <c r="J46" s="45" t="s">
        <v>531</v>
      </c>
      <c r="K46" s="45" t="s">
        <v>532</v>
      </c>
      <c r="L46" s="45" t="s">
        <v>533</v>
      </c>
      <c r="M46" s="8" t="s">
        <v>150</v>
      </c>
    </row>
    <row r="47" spans="1:13" s="11" customFormat="1" ht="38.25">
      <c r="A47" s="43" t="s">
        <v>427</v>
      </c>
      <c r="B47" s="17" t="s">
        <v>58</v>
      </c>
      <c r="C47" s="309">
        <v>10</v>
      </c>
      <c r="D47" s="309">
        <v>10</v>
      </c>
      <c r="E47" s="309">
        <v>10</v>
      </c>
      <c r="F47" s="309">
        <v>10</v>
      </c>
      <c r="G47" s="309">
        <v>10</v>
      </c>
      <c r="H47" s="309">
        <v>10</v>
      </c>
      <c r="I47" s="309">
        <v>10</v>
      </c>
      <c r="J47" s="309">
        <v>10</v>
      </c>
      <c r="K47" s="309">
        <v>10</v>
      </c>
      <c r="L47" s="309">
        <v>10</v>
      </c>
      <c r="M47" s="311"/>
    </row>
    <row r="48" spans="1:13" s="11" customFormat="1" ht="38.25">
      <c r="A48" s="43" t="s">
        <v>428</v>
      </c>
      <c r="B48" s="17" t="s">
        <v>59</v>
      </c>
      <c r="C48" s="309">
        <v>0</v>
      </c>
      <c r="D48" s="309">
        <v>4</v>
      </c>
      <c r="E48" s="309">
        <v>4</v>
      </c>
      <c r="F48" s="309">
        <v>4</v>
      </c>
      <c r="G48" s="309">
        <v>4</v>
      </c>
      <c r="H48" s="309">
        <v>4</v>
      </c>
      <c r="I48" s="309">
        <v>4</v>
      </c>
      <c r="J48" s="309">
        <v>4</v>
      </c>
      <c r="K48" s="309">
        <v>4</v>
      </c>
      <c r="L48" s="309">
        <v>4</v>
      </c>
      <c r="M48" s="311" t="s">
        <v>577</v>
      </c>
    </row>
    <row r="49" spans="1:13" s="11" customFormat="1" ht="38.25">
      <c r="A49" s="43" t="s">
        <v>429</v>
      </c>
      <c r="B49" s="17" t="s">
        <v>60</v>
      </c>
      <c r="C49" s="309">
        <v>10</v>
      </c>
      <c r="D49" s="309">
        <v>10</v>
      </c>
      <c r="E49" s="309">
        <v>10</v>
      </c>
      <c r="F49" s="309">
        <v>10</v>
      </c>
      <c r="G49" s="309">
        <v>10</v>
      </c>
      <c r="H49" s="309">
        <v>10</v>
      </c>
      <c r="I49" s="309">
        <v>10</v>
      </c>
      <c r="J49" s="309">
        <v>10</v>
      </c>
      <c r="K49" s="309">
        <v>10</v>
      </c>
      <c r="L49" s="309">
        <v>10</v>
      </c>
      <c r="M49" s="311" t="s">
        <v>573</v>
      </c>
    </row>
    <row r="50" spans="1:13" s="11" customFormat="1" ht="25.5">
      <c r="A50" s="43" t="s">
        <v>430</v>
      </c>
      <c r="B50" s="17" t="s">
        <v>315</v>
      </c>
      <c r="C50" s="309">
        <v>10</v>
      </c>
      <c r="D50" s="309">
        <v>10</v>
      </c>
      <c r="E50" s="309">
        <v>10</v>
      </c>
      <c r="F50" s="309">
        <v>10</v>
      </c>
      <c r="G50" s="309">
        <v>10</v>
      </c>
      <c r="H50" s="309">
        <v>10</v>
      </c>
      <c r="I50" s="309">
        <v>10</v>
      </c>
      <c r="J50" s="309">
        <v>10</v>
      </c>
      <c r="K50" s="309">
        <v>10</v>
      </c>
      <c r="L50" s="309">
        <v>10</v>
      </c>
      <c r="M50" s="311" t="s">
        <v>573</v>
      </c>
    </row>
    <row r="51" spans="1:13" s="11" customFormat="1" ht="25.5">
      <c r="A51" s="43" t="s">
        <v>431</v>
      </c>
      <c r="B51" s="17" t="s">
        <v>61</v>
      </c>
      <c r="C51" s="309">
        <v>6</v>
      </c>
      <c r="D51" s="309">
        <v>6</v>
      </c>
      <c r="E51" s="309">
        <v>6</v>
      </c>
      <c r="F51" s="309">
        <v>6</v>
      </c>
      <c r="G51" s="309">
        <v>6</v>
      </c>
      <c r="H51" s="309">
        <v>6</v>
      </c>
      <c r="I51" s="309">
        <v>6</v>
      </c>
      <c r="J51" s="309">
        <v>6</v>
      </c>
      <c r="K51" s="309">
        <v>6</v>
      </c>
      <c r="L51" s="309">
        <v>6</v>
      </c>
      <c r="M51" s="311" t="s">
        <v>573</v>
      </c>
    </row>
    <row r="52" spans="1:13" s="5" customFormat="1" ht="16.5">
      <c r="A52" s="1"/>
      <c r="B52" s="561" t="s">
        <v>540</v>
      </c>
      <c r="C52" s="562"/>
      <c r="D52" s="562"/>
      <c r="E52" s="562"/>
      <c r="F52" s="562"/>
      <c r="G52" s="562"/>
      <c r="H52" s="562"/>
      <c r="I52" s="562"/>
      <c r="J52" s="562"/>
      <c r="K52" s="562"/>
      <c r="L52" s="563"/>
      <c r="M52" s="2"/>
    </row>
    <row r="53" spans="1:13" s="11" customFormat="1" ht="25.5">
      <c r="A53" s="6"/>
      <c r="B53" s="7" t="s">
        <v>586</v>
      </c>
      <c r="C53" s="45" t="s">
        <v>524</v>
      </c>
      <c r="D53" s="45" t="s">
        <v>525</v>
      </c>
      <c r="E53" s="45" t="s">
        <v>526</v>
      </c>
      <c r="F53" s="45" t="s">
        <v>527</v>
      </c>
      <c r="G53" s="45" t="s">
        <v>528</v>
      </c>
      <c r="H53" s="45" t="s">
        <v>529</v>
      </c>
      <c r="I53" s="45" t="s">
        <v>530</v>
      </c>
      <c r="J53" s="45" t="s">
        <v>531</v>
      </c>
      <c r="K53" s="45" t="s">
        <v>532</v>
      </c>
      <c r="L53" s="45" t="s">
        <v>533</v>
      </c>
      <c r="M53" s="8" t="s">
        <v>150</v>
      </c>
    </row>
    <row r="54" spans="1:13" s="11" customFormat="1" ht="38.25">
      <c r="A54" s="43" t="s">
        <v>432</v>
      </c>
      <c r="B54" s="17" t="s">
        <v>62</v>
      </c>
      <c r="C54" s="309">
        <v>10</v>
      </c>
      <c r="D54" s="309">
        <v>10</v>
      </c>
      <c r="E54" s="309">
        <v>10</v>
      </c>
      <c r="F54" s="309">
        <v>10</v>
      </c>
      <c r="G54" s="309">
        <v>10</v>
      </c>
      <c r="H54" s="309">
        <v>10</v>
      </c>
      <c r="I54" s="309">
        <v>10</v>
      </c>
      <c r="J54" s="309">
        <v>10</v>
      </c>
      <c r="K54" s="309">
        <v>10</v>
      </c>
      <c r="L54" s="309">
        <v>10</v>
      </c>
      <c r="M54" s="311"/>
    </row>
    <row r="55" spans="1:13" s="11" customFormat="1" ht="51">
      <c r="A55" s="43" t="s">
        <v>433</v>
      </c>
      <c r="B55" s="17" t="s">
        <v>646</v>
      </c>
      <c r="C55" s="309">
        <v>10</v>
      </c>
      <c r="D55" s="309">
        <v>10</v>
      </c>
      <c r="E55" s="309">
        <v>10</v>
      </c>
      <c r="F55" s="309">
        <v>10</v>
      </c>
      <c r="G55" s="309">
        <v>10</v>
      </c>
      <c r="H55" s="309">
        <v>10</v>
      </c>
      <c r="I55" s="309">
        <v>10</v>
      </c>
      <c r="J55" s="309">
        <v>10</v>
      </c>
      <c r="K55" s="309">
        <v>10</v>
      </c>
      <c r="L55" s="309">
        <v>10</v>
      </c>
      <c r="M55" s="311"/>
    </row>
    <row r="56" spans="1:13" s="11" customFormat="1" ht="25.5">
      <c r="A56" s="43" t="s">
        <v>434</v>
      </c>
      <c r="B56" s="17" t="s">
        <v>647</v>
      </c>
      <c r="C56" s="309">
        <v>10</v>
      </c>
      <c r="D56" s="309">
        <v>10</v>
      </c>
      <c r="E56" s="309">
        <v>10</v>
      </c>
      <c r="F56" s="309">
        <v>10</v>
      </c>
      <c r="G56" s="309">
        <v>10</v>
      </c>
      <c r="H56" s="309">
        <v>10</v>
      </c>
      <c r="I56" s="309">
        <v>10</v>
      </c>
      <c r="J56" s="309">
        <v>10</v>
      </c>
      <c r="K56" s="309">
        <v>10</v>
      </c>
      <c r="L56" s="309">
        <v>10</v>
      </c>
      <c r="M56" s="311"/>
    </row>
    <row r="57" spans="1:13" s="11" customFormat="1" ht="38.25">
      <c r="A57" s="43" t="s">
        <v>459</v>
      </c>
      <c r="B57" s="17" t="s">
        <v>648</v>
      </c>
      <c r="C57" s="309">
        <v>10</v>
      </c>
      <c r="D57" s="309">
        <v>10</v>
      </c>
      <c r="E57" s="309">
        <v>10</v>
      </c>
      <c r="F57" s="309">
        <v>10</v>
      </c>
      <c r="G57" s="309">
        <v>10</v>
      </c>
      <c r="H57" s="309">
        <v>10</v>
      </c>
      <c r="I57" s="309">
        <v>10</v>
      </c>
      <c r="J57" s="309">
        <v>10</v>
      </c>
      <c r="K57" s="309">
        <v>10</v>
      </c>
      <c r="L57" s="309">
        <v>10</v>
      </c>
      <c r="M57" s="311"/>
    </row>
    <row r="58" spans="1:13" s="11" customFormat="1" ht="25.5">
      <c r="A58" s="43" t="s">
        <v>460</v>
      </c>
      <c r="B58" s="17" t="s">
        <v>322</v>
      </c>
      <c r="C58" s="309">
        <v>10</v>
      </c>
      <c r="D58" s="309">
        <v>10</v>
      </c>
      <c r="E58" s="309">
        <v>10</v>
      </c>
      <c r="F58" s="309">
        <v>10</v>
      </c>
      <c r="G58" s="309">
        <v>10</v>
      </c>
      <c r="H58" s="309">
        <v>10</v>
      </c>
      <c r="I58" s="309">
        <v>10</v>
      </c>
      <c r="J58" s="309">
        <v>10</v>
      </c>
      <c r="K58" s="309">
        <v>10</v>
      </c>
      <c r="L58" s="309">
        <v>10</v>
      </c>
      <c r="M58" s="311"/>
    </row>
    <row r="59" spans="1:13" s="11" customFormat="1" ht="38.25">
      <c r="A59" s="43" t="s">
        <v>461</v>
      </c>
      <c r="B59" s="17" t="s">
        <v>649</v>
      </c>
      <c r="C59" s="309">
        <v>10</v>
      </c>
      <c r="D59" s="309">
        <v>10</v>
      </c>
      <c r="E59" s="309">
        <v>10</v>
      </c>
      <c r="F59" s="309">
        <v>10</v>
      </c>
      <c r="G59" s="309">
        <v>10</v>
      </c>
      <c r="H59" s="309">
        <v>10</v>
      </c>
      <c r="I59" s="309">
        <v>10</v>
      </c>
      <c r="J59" s="309">
        <v>10</v>
      </c>
      <c r="K59" s="309">
        <v>10</v>
      </c>
      <c r="L59" s="309">
        <v>10</v>
      </c>
      <c r="M59" s="311"/>
    </row>
    <row r="60" spans="1:13" s="11" customFormat="1" ht="38.25">
      <c r="A60" s="43" t="s">
        <v>462</v>
      </c>
      <c r="B60" s="17" t="s">
        <v>650</v>
      </c>
      <c r="C60" s="309">
        <v>10</v>
      </c>
      <c r="D60" s="309">
        <v>10</v>
      </c>
      <c r="E60" s="309">
        <v>10</v>
      </c>
      <c r="F60" s="309">
        <v>10</v>
      </c>
      <c r="G60" s="309">
        <v>10</v>
      </c>
      <c r="H60" s="309">
        <v>10</v>
      </c>
      <c r="I60" s="309">
        <v>10</v>
      </c>
      <c r="J60" s="309">
        <v>10</v>
      </c>
      <c r="K60" s="309">
        <v>10</v>
      </c>
      <c r="L60" s="309">
        <v>10</v>
      </c>
      <c r="M60" s="311"/>
    </row>
    <row r="61" spans="1:13" s="5" customFormat="1" ht="16.5">
      <c r="A61" s="1"/>
      <c r="B61" s="561" t="s">
        <v>541</v>
      </c>
      <c r="C61" s="562"/>
      <c r="D61" s="562"/>
      <c r="E61" s="562"/>
      <c r="F61" s="562"/>
      <c r="G61" s="562"/>
      <c r="H61" s="562"/>
      <c r="I61" s="562"/>
      <c r="J61" s="562"/>
      <c r="K61" s="562"/>
      <c r="L61" s="563"/>
      <c r="M61" s="2"/>
    </row>
    <row r="62" spans="1:13" s="11" customFormat="1" ht="25.5">
      <c r="A62" s="6"/>
      <c r="B62" s="7" t="s">
        <v>586</v>
      </c>
      <c r="C62" s="45" t="s">
        <v>524</v>
      </c>
      <c r="D62" s="45" t="s">
        <v>525</v>
      </c>
      <c r="E62" s="45" t="s">
        <v>526</v>
      </c>
      <c r="F62" s="45" t="s">
        <v>527</v>
      </c>
      <c r="G62" s="45" t="s">
        <v>528</v>
      </c>
      <c r="H62" s="45" t="s">
        <v>529</v>
      </c>
      <c r="I62" s="45" t="s">
        <v>530</v>
      </c>
      <c r="J62" s="45" t="s">
        <v>531</v>
      </c>
      <c r="K62" s="45" t="s">
        <v>532</v>
      </c>
      <c r="L62" s="45" t="s">
        <v>533</v>
      </c>
      <c r="M62" s="8" t="s">
        <v>150</v>
      </c>
    </row>
    <row r="63" spans="1:13" s="11" customFormat="1" ht="51">
      <c r="A63" s="43" t="s">
        <v>463</v>
      </c>
      <c r="B63" s="17" t="s">
        <v>651</v>
      </c>
      <c r="C63" s="309">
        <v>10</v>
      </c>
      <c r="D63" s="309">
        <v>10</v>
      </c>
      <c r="E63" s="309">
        <v>10</v>
      </c>
      <c r="F63" s="309">
        <v>10</v>
      </c>
      <c r="G63" s="309">
        <v>10</v>
      </c>
      <c r="H63" s="309">
        <v>10</v>
      </c>
      <c r="I63" s="309">
        <v>10</v>
      </c>
      <c r="J63" s="309">
        <v>10</v>
      </c>
      <c r="K63" s="309">
        <v>10</v>
      </c>
      <c r="L63" s="309">
        <v>10</v>
      </c>
      <c r="M63" s="311" t="s">
        <v>578</v>
      </c>
    </row>
    <row r="64" spans="1:13" s="11" customFormat="1" ht="63.75">
      <c r="A64" s="43" t="s">
        <v>464</v>
      </c>
      <c r="B64" s="17" t="s">
        <v>652</v>
      </c>
      <c r="C64" s="309">
        <v>10</v>
      </c>
      <c r="D64" s="309">
        <v>10</v>
      </c>
      <c r="E64" s="309">
        <v>10</v>
      </c>
      <c r="F64" s="309">
        <v>10</v>
      </c>
      <c r="G64" s="309">
        <v>10</v>
      </c>
      <c r="H64" s="309">
        <v>10</v>
      </c>
      <c r="I64" s="309">
        <v>10</v>
      </c>
      <c r="J64" s="309">
        <v>10</v>
      </c>
      <c r="K64" s="309">
        <v>10</v>
      </c>
      <c r="L64" s="309">
        <v>10</v>
      </c>
      <c r="M64" s="311"/>
    </row>
    <row r="65" spans="1:13" s="11" customFormat="1" ht="38.25">
      <c r="A65" s="43" t="s">
        <v>114</v>
      </c>
      <c r="B65" s="17" t="s">
        <v>653</v>
      </c>
      <c r="C65" s="309">
        <v>10</v>
      </c>
      <c r="D65" s="309">
        <v>10</v>
      </c>
      <c r="E65" s="309">
        <v>10</v>
      </c>
      <c r="F65" s="309">
        <v>10</v>
      </c>
      <c r="G65" s="309">
        <v>10</v>
      </c>
      <c r="H65" s="309">
        <v>10</v>
      </c>
      <c r="I65" s="309">
        <v>10</v>
      </c>
      <c r="J65" s="309">
        <v>10</v>
      </c>
      <c r="K65" s="309">
        <v>10</v>
      </c>
      <c r="L65" s="309">
        <v>10</v>
      </c>
      <c r="M65" s="311"/>
    </row>
    <row r="66" spans="1:13" s="11" customFormat="1" ht="38.25">
      <c r="A66" s="43" t="s">
        <v>465</v>
      </c>
      <c r="B66" s="17" t="s">
        <v>654</v>
      </c>
      <c r="C66" s="309">
        <v>10</v>
      </c>
      <c r="D66" s="309">
        <v>10</v>
      </c>
      <c r="E66" s="309">
        <v>10</v>
      </c>
      <c r="F66" s="309">
        <v>10</v>
      </c>
      <c r="G66" s="309">
        <v>10</v>
      </c>
      <c r="H66" s="309">
        <v>10</v>
      </c>
      <c r="I66" s="309">
        <v>10</v>
      </c>
      <c r="J66" s="309">
        <v>10</v>
      </c>
      <c r="K66" s="309">
        <v>10</v>
      </c>
      <c r="L66" s="309">
        <v>10</v>
      </c>
      <c r="M66" s="311"/>
    </row>
    <row r="67" spans="1:13" ht="38.25">
      <c r="A67" s="43" t="s">
        <v>466</v>
      </c>
      <c r="B67" s="17" t="s">
        <v>655</v>
      </c>
      <c r="C67" s="309">
        <v>10</v>
      </c>
      <c r="D67" s="309">
        <v>10</v>
      </c>
      <c r="E67" s="309">
        <v>10</v>
      </c>
      <c r="F67" s="309">
        <v>10</v>
      </c>
      <c r="G67" s="309">
        <v>10</v>
      </c>
      <c r="H67" s="309">
        <v>10</v>
      </c>
      <c r="I67" s="309">
        <v>10</v>
      </c>
      <c r="J67" s="309">
        <v>10</v>
      </c>
      <c r="K67" s="309">
        <v>10</v>
      </c>
      <c r="L67" s="309">
        <v>10</v>
      </c>
      <c r="M67" s="311"/>
    </row>
    <row r="68" spans="1:13" s="5" customFormat="1" ht="16.5">
      <c r="A68" s="1"/>
      <c r="B68" s="561" t="s">
        <v>542</v>
      </c>
      <c r="C68" s="562"/>
      <c r="D68" s="562"/>
      <c r="E68" s="562"/>
      <c r="F68" s="562"/>
      <c r="G68" s="562"/>
      <c r="H68" s="562"/>
      <c r="I68" s="562"/>
      <c r="J68" s="562"/>
      <c r="K68" s="562"/>
      <c r="L68" s="563"/>
      <c r="M68" s="2"/>
    </row>
    <row r="69" spans="1:13" s="11" customFormat="1" ht="25.5">
      <c r="A69" s="6"/>
      <c r="B69" s="7" t="s">
        <v>586</v>
      </c>
      <c r="C69" s="45" t="s">
        <v>524</v>
      </c>
      <c r="D69" s="45" t="s">
        <v>525</v>
      </c>
      <c r="E69" s="45" t="s">
        <v>526</v>
      </c>
      <c r="F69" s="45" t="s">
        <v>527</v>
      </c>
      <c r="G69" s="45" t="s">
        <v>528</v>
      </c>
      <c r="H69" s="45" t="s">
        <v>529</v>
      </c>
      <c r="I69" s="45" t="s">
        <v>530</v>
      </c>
      <c r="J69" s="45" t="s">
        <v>531</v>
      </c>
      <c r="K69" s="45" t="s">
        <v>532</v>
      </c>
      <c r="L69" s="45" t="s">
        <v>533</v>
      </c>
      <c r="M69" s="8" t="s">
        <v>150</v>
      </c>
    </row>
    <row r="70" spans="1:13" ht="25.5">
      <c r="A70" s="43" t="s">
        <v>467</v>
      </c>
      <c r="B70" s="17" t="s">
        <v>656</v>
      </c>
      <c r="C70" s="309">
        <v>8</v>
      </c>
      <c r="D70" s="309">
        <v>8</v>
      </c>
      <c r="E70" s="309">
        <v>8</v>
      </c>
      <c r="F70" s="309">
        <v>8</v>
      </c>
      <c r="G70" s="309">
        <v>8</v>
      </c>
      <c r="H70" s="309">
        <v>8</v>
      </c>
      <c r="I70" s="309">
        <v>8</v>
      </c>
      <c r="J70" s="309">
        <v>8</v>
      </c>
      <c r="K70" s="309">
        <v>8</v>
      </c>
      <c r="L70" s="309">
        <v>8</v>
      </c>
      <c r="M70" s="311" t="s">
        <v>579</v>
      </c>
    </row>
    <row r="71" spans="1:13" ht="38.25">
      <c r="A71" s="43" t="s">
        <v>468</v>
      </c>
      <c r="B71" s="17" t="s">
        <v>657</v>
      </c>
      <c r="C71" s="309">
        <v>10</v>
      </c>
      <c r="D71" s="309">
        <v>10</v>
      </c>
      <c r="E71" s="309">
        <v>10</v>
      </c>
      <c r="F71" s="309">
        <v>10</v>
      </c>
      <c r="G71" s="309">
        <v>10</v>
      </c>
      <c r="H71" s="309">
        <v>10</v>
      </c>
      <c r="I71" s="309">
        <v>10</v>
      </c>
      <c r="J71" s="309">
        <v>10</v>
      </c>
      <c r="K71" s="309">
        <v>10</v>
      </c>
      <c r="L71" s="309">
        <v>10</v>
      </c>
      <c r="M71" s="311"/>
    </row>
    <row r="72" spans="1:13" ht="51">
      <c r="A72" s="43" t="s">
        <v>469</v>
      </c>
      <c r="B72" s="17" t="s">
        <v>658</v>
      </c>
      <c r="C72" s="309">
        <v>10</v>
      </c>
      <c r="D72" s="309">
        <v>10</v>
      </c>
      <c r="E72" s="309">
        <v>10</v>
      </c>
      <c r="F72" s="309">
        <v>10</v>
      </c>
      <c r="G72" s="309">
        <v>10</v>
      </c>
      <c r="H72" s="309">
        <v>10</v>
      </c>
      <c r="I72" s="309">
        <v>10</v>
      </c>
      <c r="J72" s="309">
        <v>10</v>
      </c>
      <c r="K72" s="309">
        <v>10</v>
      </c>
      <c r="L72" s="309">
        <v>8</v>
      </c>
      <c r="M72" s="311"/>
    </row>
    <row r="73" spans="1:13" ht="25.5">
      <c r="A73" s="43" t="s">
        <v>470</v>
      </c>
      <c r="B73" s="17" t="s">
        <v>557</v>
      </c>
      <c r="C73" s="309">
        <v>10</v>
      </c>
      <c r="D73" s="309">
        <v>10</v>
      </c>
      <c r="E73" s="309">
        <v>10</v>
      </c>
      <c r="F73" s="309">
        <v>10</v>
      </c>
      <c r="G73" s="309">
        <v>10</v>
      </c>
      <c r="H73" s="309">
        <v>10</v>
      </c>
      <c r="I73" s="309">
        <v>10</v>
      </c>
      <c r="J73" s="309">
        <v>10</v>
      </c>
      <c r="K73" s="309">
        <v>10</v>
      </c>
      <c r="L73" s="309">
        <v>8</v>
      </c>
      <c r="M73" s="311"/>
    </row>
    <row r="74" spans="1:13" ht="25.5">
      <c r="A74" s="43" t="s">
        <v>471</v>
      </c>
      <c r="B74" s="17" t="s">
        <v>659</v>
      </c>
      <c r="C74" s="309">
        <v>10</v>
      </c>
      <c r="D74" s="309">
        <v>10</v>
      </c>
      <c r="E74" s="309">
        <v>10</v>
      </c>
      <c r="F74" s="309">
        <v>10</v>
      </c>
      <c r="G74" s="309">
        <v>10</v>
      </c>
      <c r="H74" s="309">
        <v>10</v>
      </c>
      <c r="I74" s="309">
        <v>10</v>
      </c>
      <c r="J74" s="309">
        <v>10</v>
      </c>
      <c r="K74" s="309">
        <v>10</v>
      </c>
      <c r="L74" s="309">
        <v>10</v>
      </c>
      <c r="M74" s="311"/>
    </row>
    <row r="75" spans="1:13" ht="38.25">
      <c r="A75" s="43" t="s">
        <v>108</v>
      </c>
      <c r="B75" s="17" t="s">
        <v>660</v>
      </c>
      <c r="C75" s="309">
        <v>10</v>
      </c>
      <c r="D75" s="309">
        <v>10</v>
      </c>
      <c r="E75" s="309">
        <v>10</v>
      </c>
      <c r="F75" s="309">
        <v>10</v>
      </c>
      <c r="G75" s="309">
        <v>10</v>
      </c>
      <c r="H75" s="309">
        <v>10</v>
      </c>
      <c r="I75" s="309">
        <v>10</v>
      </c>
      <c r="J75" s="309">
        <v>10</v>
      </c>
      <c r="K75" s="309">
        <v>10</v>
      </c>
      <c r="L75" s="309">
        <v>10</v>
      </c>
      <c r="M75" s="311"/>
    </row>
    <row r="76" spans="1:13" s="5" customFormat="1" ht="16.5">
      <c r="A76" s="1"/>
      <c r="B76" s="561" t="s">
        <v>635</v>
      </c>
      <c r="C76" s="562"/>
      <c r="D76" s="562"/>
      <c r="E76" s="562"/>
      <c r="F76" s="562"/>
      <c r="G76" s="562"/>
      <c r="H76" s="562"/>
      <c r="I76" s="562"/>
      <c r="J76" s="562"/>
      <c r="K76" s="562"/>
      <c r="L76" s="563"/>
      <c r="M76" s="2"/>
    </row>
    <row r="77" spans="1:13" s="11" customFormat="1" ht="20.25">
      <c r="A77" s="6"/>
      <c r="B77" s="558" t="s">
        <v>586</v>
      </c>
      <c r="C77" s="559"/>
      <c r="D77" s="559"/>
      <c r="E77" s="559"/>
      <c r="F77" s="559"/>
      <c r="G77" s="559"/>
      <c r="H77" s="559"/>
      <c r="I77" s="559"/>
      <c r="J77" s="559"/>
      <c r="K77" s="560"/>
      <c r="L77" s="45" t="s">
        <v>523</v>
      </c>
      <c r="M77" s="8" t="s">
        <v>150</v>
      </c>
    </row>
    <row r="78" spans="1:13" ht="20.25" customHeight="1">
      <c r="A78" s="43" t="s">
        <v>109</v>
      </c>
      <c r="B78" s="555" t="s">
        <v>564</v>
      </c>
      <c r="C78" s="556"/>
      <c r="D78" s="556"/>
      <c r="E78" s="556"/>
      <c r="F78" s="556"/>
      <c r="G78" s="556"/>
      <c r="H78" s="556"/>
      <c r="I78" s="556"/>
      <c r="J78" s="556"/>
      <c r="K78" s="557"/>
      <c r="L78" s="309">
        <v>10</v>
      </c>
      <c r="M78" s="312"/>
    </row>
    <row r="79" spans="1:13" ht="20.25" customHeight="1">
      <c r="A79" s="43" t="s">
        <v>110</v>
      </c>
      <c r="B79" s="555" t="s">
        <v>565</v>
      </c>
      <c r="C79" s="556"/>
      <c r="D79" s="556"/>
      <c r="E79" s="556"/>
      <c r="F79" s="556"/>
      <c r="G79" s="556"/>
      <c r="H79" s="556"/>
      <c r="I79" s="556"/>
      <c r="J79" s="556"/>
      <c r="K79" s="557"/>
      <c r="L79" s="309">
        <v>10</v>
      </c>
      <c r="M79" s="312"/>
    </row>
    <row r="80" spans="1:13" ht="20.25" customHeight="1">
      <c r="A80" s="43" t="s">
        <v>111</v>
      </c>
      <c r="B80" s="555" t="s">
        <v>661</v>
      </c>
      <c r="C80" s="556"/>
      <c r="D80" s="556"/>
      <c r="E80" s="556"/>
      <c r="F80" s="556"/>
      <c r="G80" s="556"/>
      <c r="H80" s="556"/>
      <c r="I80" s="556"/>
      <c r="J80" s="556"/>
      <c r="K80" s="557"/>
      <c r="L80" s="309">
        <v>10</v>
      </c>
      <c r="M80" s="312"/>
    </row>
    <row r="81" spans="1:13" ht="27" customHeight="1">
      <c r="A81" s="43" t="s">
        <v>112</v>
      </c>
      <c r="B81" s="555" t="s">
        <v>662</v>
      </c>
      <c r="C81" s="556"/>
      <c r="D81" s="556"/>
      <c r="E81" s="556"/>
      <c r="F81" s="556"/>
      <c r="G81" s="556"/>
      <c r="H81" s="556"/>
      <c r="I81" s="556"/>
      <c r="J81" s="556"/>
      <c r="K81" s="557"/>
      <c r="L81" s="309">
        <v>10</v>
      </c>
      <c r="M81" s="312"/>
    </row>
    <row r="82" spans="1:13" ht="20.25" customHeight="1">
      <c r="A82" s="43" t="s">
        <v>113</v>
      </c>
      <c r="B82" s="555" t="s">
        <v>39</v>
      </c>
      <c r="C82" s="556"/>
      <c r="D82" s="556"/>
      <c r="E82" s="556"/>
      <c r="F82" s="556"/>
      <c r="G82" s="556"/>
      <c r="H82" s="556"/>
      <c r="I82" s="556"/>
      <c r="J82" s="556"/>
      <c r="K82" s="557"/>
      <c r="L82" s="309">
        <v>10</v>
      </c>
      <c r="M82" s="312"/>
    </row>
    <row r="97" spans="1:13" s="24" customFormat="1" ht="12.75">
      <c r="A97" s="23"/>
      <c r="B97" s="22"/>
      <c r="C97" s="22"/>
      <c r="D97" s="22"/>
      <c r="E97" s="22"/>
      <c r="F97" s="22"/>
      <c r="G97" s="22"/>
      <c r="H97" s="22"/>
      <c r="I97" s="22"/>
      <c r="J97" s="22"/>
      <c r="K97" s="22"/>
      <c r="L97" s="15"/>
      <c r="M97" s="20"/>
    </row>
    <row r="118" ht="24.75" customHeight="1"/>
    <row r="132" ht="24.75" customHeight="1"/>
    <row r="139" ht="24.75" customHeight="1"/>
    <row r="164" ht="24.75" customHeight="1"/>
    <row r="173" ht="24.75" customHeight="1"/>
    <row r="181" ht="24.75" customHeight="1"/>
    <row r="197" ht="24.75" customHeight="1"/>
    <row r="205" ht="24.75" customHeight="1"/>
    <row r="216" ht="24.75" customHeight="1"/>
    <row r="222" ht="24.75" customHeight="1"/>
    <row r="227" ht="24.75" customHeight="1"/>
    <row r="237" ht="24.75" customHeight="1"/>
    <row r="246" ht="24.75" customHeight="1"/>
    <row r="257" ht="24.75" customHeight="1"/>
    <row r="264" ht="24.75" customHeight="1"/>
    <row r="272" ht="24.75" customHeight="1"/>
  </sheetData>
  <sheetProtection password="E89E" sheet="1" objects="1" scenarios="1" selectLockedCells="1"/>
  <mergeCells count="54">
    <mergeCell ref="B18:K18"/>
    <mergeCell ref="B19:K19"/>
    <mergeCell ref="B13:K13"/>
    <mergeCell ref="B14:K14"/>
    <mergeCell ref="B15:K15"/>
    <mergeCell ref="B16:K16"/>
    <mergeCell ref="B2:K2"/>
    <mergeCell ref="B10:K10"/>
    <mergeCell ref="B11:K11"/>
    <mergeCell ref="B12:K12"/>
    <mergeCell ref="B4:K4"/>
    <mergeCell ref="B5:K5"/>
    <mergeCell ref="B6:K6"/>
    <mergeCell ref="B7:K7"/>
    <mergeCell ref="B8:K8"/>
    <mergeCell ref="B9:K9"/>
    <mergeCell ref="B68:L68"/>
    <mergeCell ref="B76:L76"/>
    <mergeCell ref="B20:K20"/>
    <mergeCell ref="B21:K21"/>
    <mergeCell ref="B29:K29"/>
    <mergeCell ref="B22:K22"/>
    <mergeCell ref="B23:K23"/>
    <mergeCell ref="B24:K24"/>
    <mergeCell ref="B26:K26"/>
    <mergeCell ref="B25:K25"/>
    <mergeCell ref="B42:K42"/>
    <mergeCell ref="B43:K43"/>
    <mergeCell ref="B44:K44"/>
    <mergeCell ref="B61:L61"/>
    <mergeCell ref="B82:K82"/>
    <mergeCell ref="B17:K17"/>
    <mergeCell ref="B33:L33"/>
    <mergeCell ref="B34:L34"/>
    <mergeCell ref="B45:L45"/>
    <mergeCell ref="B52:L52"/>
    <mergeCell ref="B77:K77"/>
    <mergeCell ref="B39:K39"/>
    <mergeCell ref="B40:K40"/>
    <mergeCell ref="B41:K41"/>
    <mergeCell ref="B78:K78"/>
    <mergeCell ref="B79:K79"/>
    <mergeCell ref="B80:K80"/>
    <mergeCell ref="B81:K81"/>
    <mergeCell ref="B38:K38"/>
    <mergeCell ref="B3:K3"/>
    <mergeCell ref="B35:K35"/>
    <mergeCell ref="B36:K36"/>
    <mergeCell ref="B37:K37"/>
    <mergeCell ref="B30:K30"/>
    <mergeCell ref="B31:K31"/>
    <mergeCell ref="B32:K32"/>
    <mergeCell ref="B27:K27"/>
    <mergeCell ref="B28:K28"/>
  </mergeCells>
  <conditionalFormatting sqref="L4:L9 L12:L16 L78:L82 L19:L24 L27:L32 C47:L51 C54:L60 C63:L67 C70:L75 L36:L44">
    <cfRule type="cellIs" priority="1" dxfId="0" operator="between" stopIfTrue="1">
      <formula>0</formula>
      <formula>4</formula>
    </cfRule>
    <cfRule type="cellIs" priority="2" dxfId="5" operator="between" stopIfTrue="1">
      <formula>5</formula>
      <formula>9</formula>
    </cfRule>
    <cfRule type="cellIs" priority="3" dxfId="1" operator="equal" stopIfTrue="1">
      <formula>10</formula>
    </cfRule>
  </conditionalFormatting>
  <conditionalFormatting sqref="B2:K2">
    <cfRule type="cellIs" priority="4" dxfId="3" operator="equal" stopIfTrue="1">
      <formula>""</formula>
    </cfRule>
  </conditionalFormatting>
  <dataValidations count="1">
    <dataValidation type="list" allowBlank="1" showInputMessage="1" showErrorMessage="1" errorTitle="ERROR" error="You can only evaluate the given question with 0,4,6,8,10 point(s).&#10;The related explanation to the evaluation is available on the &quot;summary&quot; sheet." sqref="C70:L75 L4:L9 L12:L16 L78:L82 L19:L24 L27:L32 C47:L51 C54:L60 C63:L67 L36:L44">
      <formula1>ranking</formula1>
    </dataValidation>
  </dataValidations>
  <printOptions horizontalCentered="1"/>
  <pageMargins left="0.17" right="0.18" top="0.45" bottom="0.55" header="0.28" footer="0.26"/>
  <pageSetup fitToHeight="16" horizontalDpi="600" verticalDpi="600" orientation="portrait" scale="57" r:id="rId2"/>
  <headerFooter alignWithMargins="0">
    <oddFooter>&amp;LFO-QA-034_v1 Issued: 04/NOV/2010&amp;C3/7. section
&amp;P/2. page&amp;RPrepared by: Imre Malkovics</oddFooter>
  </headerFooter>
  <rowBreaks count="1" manualBreakCount="1">
    <brk id="44" max="12" man="1"/>
  </rowBreaks>
  <drawing r:id="rId1"/>
</worksheet>
</file>

<file path=xl/worksheets/sheet4.xml><?xml version="1.0" encoding="utf-8"?>
<worksheet xmlns="http://schemas.openxmlformats.org/spreadsheetml/2006/main" xmlns:r="http://schemas.openxmlformats.org/officeDocument/2006/relationships">
  <sheetPr codeName="Sheet3">
    <tabColor indexed="17"/>
  </sheetPr>
  <dimension ref="A1:D97"/>
  <sheetViews>
    <sheetView view="pageBreakPreview" zoomScaleSheetLayoutView="100" zoomScalePageLayoutView="0" workbookViewId="0" topLeftCell="A1">
      <selection activeCell="D6" sqref="D6"/>
    </sheetView>
  </sheetViews>
  <sheetFormatPr defaultColWidth="9.140625" defaultRowHeight="12.75"/>
  <cols>
    <col min="1" max="1" width="6.00390625" style="23" bestFit="1" customWidth="1"/>
    <col min="2" max="2" width="37.8515625" style="22" customWidth="1"/>
    <col min="3" max="3" width="45.7109375" style="22" customWidth="1"/>
    <col min="4" max="4" width="60.28125" style="22" customWidth="1"/>
    <col min="5" max="16384" width="9.140625" style="15" customWidth="1"/>
  </cols>
  <sheetData>
    <row r="1" spans="1:4" s="5" customFormat="1" ht="18">
      <c r="A1" s="1"/>
      <c r="B1" s="46" t="s">
        <v>593</v>
      </c>
      <c r="C1" s="47"/>
      <c r="D1" s="47"/>
    </row>
    <row r="2" spans="1:4" s="5" customFormat="1" ht="16.5">
      <c r="A2" s="1"/>
      <c r="B2" s="561" t="s">
        <v>537</v>
      </c>
      <c r="C2" s="562"/>
      <c r="D2" s="562"/>
    </row>
    <row r="3" spans="1:4" s="11" customFormat="1" ht="20.25">
      <c r="A3" s="6"/>
      <c r="B3" s="7" t="s">
        <v>586</v>
      </c>
      <c r="C3" s="7" t="s">
        <v>663</v>
      </c>
      <c r="D3" s="7" t="s">
        <v>664</v>
      </c>
    </row>
    <row r="4" spans="1:4" ht="102">
      <c r="A4" s="43" t="s">
        <v>392</v>
      </c>
      <c r="B4" s="12" t="s">
        <v>587</v>
      </c>
      <c r="C4" s="12" t="s">
        <v>207</v>
      </c>
      <c r="D4" s="12" t="s">
        <v>597</v>
      </c>
    </row>
    <row r="5" spans="1:4" ht="102">
      <c r="A5" s="43" t="s">
        <v>115</v>
      </c>
      <c r="B5" s="12" t="s">
        <v>588</v>
      </c>
      <c r="C5" s="12" t="s">
        <v>221</v>
      </c>
      <c r="D5" s="12" t="s">
        <v>598</v>
      </c>
    </row>
    <row r="6" spans="1:4" ht="102">
      <c r="A6" s="43" t="s">
        <v>116</v>
      </c>
      <c r="B6" s="12" t="s">
        <v>589</v>
      </c>
      <c r="C6" s="12" t="s">
        <v>688</v>
      </c>
      <c r="D6" s="12" t="s">
        <v>472</v>
      </c>
    </row>
    <row r="7" spans="1:4" ht="140.25">
      <c r="A7" s="43" t="s">
        <v>117</v>
      </c>
      <c r="B7" s="12" t="s">
        <v>590</v>
      </c>
      <c r="C7" s="12" t="s">
        <v>0</v>
      </c>
      <c r="D7" s="12" t="s">
        <v>1</v>
      </c>
    </row>
    <row r="8" spans="1:4" ht="114.75">
      <c r="A8" s="43" t="s">
        <v>118</v>
      </c>
      <c r="B8" s="12" t="s">
        <v>591</v>
      </c>
      <c r="C8" s="12" t="s">
        <v>689</v>
      </c>
      <c r="D8" s="12" t="s">
        <v>2</v>
      </c>
    </row>
    <row r="9" spans="1:4" ht="102">
      <c r="A9" s="43" t="s">
        <v>119</v>
      </c>
      <c r="B9" s="12" t="s">
        <v>592</v>
      </c>
      <c r="C9" s="12" t="s">
        <v>690</v>
      </c>
      <c r="D9" s="12" t="s">
        <v>3</v>
      </c>
    </row>
    <row r="10" spans="1:4" s="5" customFormat="1" ht="16.5">
      <c r="A10" s="1"/>
      <c r="B10" s="561" t="s">
        <v>536</v>
      </c>
      <c r="C10" s="562"/>
      <c r="D10" s="562"/>
    </row>
    <row r="11" spans="1:4" s="11" customFormat="1" ht="20.25">
      <c r="A11" s="6"/>
      <c r="B11" s="7" t="s">
        <v>586</v>
      </c>
      <c r="C11" s="7" t="s">
        <v>663</v>
      </c>
      <c r="D11" s="7" t="s">
        <v>664</v>
      </c>
    </row>
    <row r="12" spans="1:4" ht="102">
      <c r="A12" s="43" t="s">
        <v>393</v>
      </c>
      <c r="B12" s="12" t="s">
        <v>46</v>
      </c>
      <c r="C12" s="12" t="s">
        <v>691</v>
      </c>
      <c r="D12" s="12" t="s">
        <v>6</v>
      </c>
    </row>
    <row r="13" spans="1:4" ht="89.25">
      <c r="A13" s="43" t="s">
        <v>120</v>
      </c>
      <c r="B13" s="12" t="s">
        <v>636</v>
      </c>
      <c r="C13" s="12" t="s">
        <v>152</v>
      </c>
      <c r="D13" s="12" t="s">
        <v>613</v>
      </c>
    </row>
    <row r="14" spans="1:4" ht="127.5">
      <c r="A14" s="43" t="s">
        <v>121</v>
      </c>
      <c r="B14" s="12" t="s">
        <v>4</v>
      </c>
      <c r="C14" s="12" t="s">
        <v>153</v>
      </c>
      <c r="D14" s="12" t="s">
        <v>614</v>
      </c>
    </row>
    <row r="15" spans="1:4" ht="89.25">
      <c r="A15" s="43" t="s">
        <v>122</v>
      </c>
      <c r="B15" s="12" t="s">
        <v>40</v>
      </c>
      <c r="C15" s="12" t="s">
        <v>154</v>
      </c>
      <c r="D15" s="12" t="s">
        <v>615</v>
      </c>
    </row>
    <row r="16" spans="1:4" ht="114.75">
      <c r="A16" s="43" t="s">
        <v>123</v>
      </c>
      <c r="B16" s="12" t="s">
        <v>5</v>
      </c>
      <c r="C16" s="12" t="s">
        <v>155</v>
      </c>
      <c r="D16" s="12" t="s">
        <v>616</v>
      </c>
    </row>
    <row r="17" spans="1:4" s="5" customFormat="1" ht="16.5">
      <c r="A17" s="1"/>
      <c r="B17" s="561" t="s">
        <v>535</v>
      </c>
      <c r="C17" s="562"/>
      <c r="D17" s="562"/>
    </row>
    <row r="18" spans="1:4" s="11" customFormat="1" ht="20.25">
      <c r="A18" s="6"/>
      <c r="B18" s="7" t="s">
        <v>586</v>
      </c>
      <c r="C18" s="7" t="s">
        <v>663</v>
      </c>
      <c r="D18" s="7" t="s">
        <v>664</v>
      </c>
    </row>
    <row r="19" spans="1:4" s="11" customFormat="1" ht="102">
      <c r="A19" s="43" t="s">
        <v>394</v>
      </c>
      <c r="B19" s="17" t="s">
        <v>617</v>
      </c>
      <c r="C19" s="17" t="s">
        <v>156</v>
      </c>
      <c r="D19" s="17" t="s">
        <v>618</v>
      </c>
    </row>
    <row r="20" spans="1:4" s="11" customFormat="1" ht="140.25">
      <c r="A20" s="43" t="s">
        <v>124</v>
      </c>
      <c r="B20" s="17" t="s">
        <v>41</v>
      </c>
      <c r="C20" s="17" t="s">
        <v>157</v>
      </c>
      <c r="D20" s="17" t="s">
        <v>619</v>
      </c>
    </row>
    <row r="21" spans="1:4" s="11" customFormat="1" ht="140.25">
      <c r="A21" s="43" t="s">
        <v>125</v>
      </c>
      <c r="B21" s="17" t="s">
        <v>42</v>
      </c>
      <c r="C21" s="17" t="s">
        <v>158</v>
      </c>
      <c r="D21" s="17" t="s">
        <v>16</v>
      </c>
    </row>
    <row r="22" spans="1:4" s="11" customFormat="1" ht="76.5">
      <c r="A22" s="43" t="s">
        <v>126</v>
      </c>
      <c r="B22" s="17" t="s">
        <v>43</v>
      </c>
      <c r="C22" s="17" t="s">
        <v>159</v>
      </c>
      <c r="D22" s="17" t="s">
        <v>17</v>
      </c>
    </row>
    <row r="23" spans="1:4" s="11" customFormat="1" ht="114.75">
      <c r="A23" s="43" t="s">
        <v>127</v>
      </c>
      <c r="B23" s="17" t="s">
        <v>44</v>
      </c>
      <c r="C23" s="17" t="s">
        <v>160</v>
      </c>
      <c r="D23" s="17" t="s">
        <v>18</v>
      </c>
    </row>
    <row r="24" spans="1:4" s="11" customFormat="1" ht="89.25">
      <c r="A24" s="43" t="s">
        <v>128</v>
      </c>
      <c r="B24" s="17" t="s">
        <v>45</v>
      </c>
      <c r="C24" s="17" t="s">
        <v>704</v>
      </c>
      <c r="D24" s="17" t="s">
        <v>32</v>
      </c>
    </row>
    <row r="25" spans="1:4" s="5" customFormat="1" ht="16.5">
      <c r="A25" s="1"/>
      <c r="B25" s="561" t="s">
        <v>534</v>
      </c>
      <c r="C25" s="562"/>
      <c r="D25" s="562"/>
    </row>
    <row r="26" spans="1:4" s="11" customFormat="1" ht="20.25">
      <c r="A26" s="6"/>
      <c r="B26" s="7" t="s">
        <v>586</v>
      </c>
      <c r="C26" s="7" t="s">
        <v>663</v>
      </c>
      <c r="D26" s="7" t="s">
        <v>664</v>
      </c>
    </row>
    <row r="27" spans="1:4" s="11" customFormat="1" ht="102">
      <c r="A27" s="43" t="s">
        <v>395</v>
      </c>
      <c r="B27" s="17" t="s">
        <v>47</v>
      </c>
      <c r="C27" s="17" t="s">
        <v>705</v>
      </c>
      <c r="D27" s="17" t="s">
        <v>197</v>
      </c>
    </row>
    <row r="28" spans="1:4" s="11" customFormat="1" ht="140.25">
      <c r="A28" s="43" t="s">
        <v>129</v>
      </c>
      <c r="B28" s="17" t="s">
        <v>4</v>
      </c>
      <c r="C28" s="12" t="s">
        <v>706</v>
      </c>
      <c r="D28" s="17" t="s">
        <v>198</v>
      </c>
    </row>
    <row r="29" spans="1:4" s="11" customFormat="1" ht="114.75">
      <c r="A29" s="43" t="s">
        <v>130</v>
      </c>
      <c r="B29" s="17" t="s">
        <v>40</v>
      </c>
      <c r="C29" s="17" t="s">
        <v>714</v>
      </c>
      <c r="D29" s="17" t="s">
        <v>294</v>
      </c>
    </row>
    <row r="30" spans="1:4" s="11" customFormat="1" ht="140.25">
      <c r="A30" s="43" t="s">
        <v>131</v>
      </c>
      <c r="B30" s="17" t="s">
        <v>48</v>
      </c>
      <c r="C30" s="17" t="s">
        <v>715</v>
      </c>
      <c r="D30" s="17" t="s">
        <v>295</v>
      </c>
    </row>
    <row r="31" spans="1:4" s="11" customFormat="1" ht="140.25">
      <c r="A31" s="43" t="s">
        <v>132</v>
      </c>
      <c r="B31" s="17" t="s">
        <v>49</v>
      </c>
      <c r="C31" s="17" t="s">
        <v>716</v>
      </c>
      <c r="D31" s="17" t="s">
        <v>296</v>
      </c>
    </row>
    <row r="32" spans="1:4" s="11" customFormat="1" ht="127.5">
      <c r="A32" s="43" t="s">
        <v>133</v>
      </c>
      <c r="B32" s="17" t="s">
        <v>5</v>
      </c>
      <c r="C32" s="17" t="s">
        <v>717</v>
      </c>
      <c r="D32" s="17" t="s">
        <v>297</v>
      </c>
    </row>
    <row r="33" spans="1:4" s="5" customFormat="1" ht="21" customHeight="1">
      <c r="A33" s="1"/>
      <c r="B33" s="564" t="s">
        <v>298</v>
      </c>
      <c r="C33" s="565"/>
      <c r="D33" s="565"/>
    </row>
    <row r="34" spans="1:4" s="5" customFormat="1" ht="16.5">
      <c r="A34" s="1"/>
      <c r="B34" s="561" t="s">
        <v>538</v>
      </c>
      <c r="C34" s="562"/>
      <c r="D34" s="562"/>
    </row>
    <row r="35" spans="1:4" s="11" customFormat="1" ht="20.25">
      <c r="A35" s="6"/>
      <c r="B35" s="7" t="s">
        <v>586</v>
      </c>
      <c r="C35" s="7" t="s">
        <v>663</v>
      </c>
      <c r="D35" s="7" t="s">
        <v>664</v>
      </c>
    </row>
    <row r="36" spans="1:4" s="11" customFormat="1" ht="76.5">
      <c r="A36" s="43" t="s">
        <v>134</v>
      </c>
      <c r="B36" s="17" t="s">
        <v>299</v>
      </c>
      <c r="C36" s="17" t="s">
        <v>718</v>
      </c>
      <c r="D36" s="17" t="s">
        <v>302</v>
      </c>
    </row>
    <row r="37" spans="1:4" s="11" customFormat="1" ht="140.25">
      <c r="A37" s="43" t="s">
        <v>135</v>
      </c>
      <c r="B37" s="17" t="s">
        <v>300</v>
      </c>
      <c r="C37" s="17"/>
      <c r="D37" s="17" t="s">
        <v>482</v>
      </c>
    </row>
    <row r="38" spans="1:4" s="11" customFormat="1" ht="76.5">
      <c r="A38" s="43" t="s">
        <v>136</v>
      </c>
      <c r="B38" s="17" t="s">
        <v>50</v>
      </c>
      <c r="C38" s="17" t="s">
        <v>719</v>
      </c>
      <c r="D38" s="17" t="s">
        <v>483</v>
      </c>
    </row>
    <row r="39" spans="1:4" s="11" customFormat="1" ht="114.75">
      <c r="A39" s="43" t="s">
        <v>137</v>
      </c>
      <c r="B39" s="17" t="s">
        <v>51</v>
      </c>
      <c r="C39" s="17"/>
      <c r="D39" s="17" t="s">
        <v>484</v>
      </c>
    </row>
    <row r="40" spans="1:4" s="11" customFormat="1" ht="89.25">
      <c r="A40" s="43" t="s">
        <v>138</v>
      </c>
      <c r="B40" s="17" t="s">
        <v>52</v>
      </c>
      <c r="C40" s="17" t="s">
        <v>171</v>
      </c>
      <c r="D40" s="17" t="s">
        <v>485</v>
      </c>
    </row>
    <row r="41" spans="1:4" s="11" customFormat="1" ht="51">
      <c r="A41" s="43" t="s">
        <v>582</v>
      </c>
      <c r="B41" s="17" t="s">
        <v>53</v>
      </c>
      <c r="C41" s="17" t="s">
        <v>172</v>
      </c>
      <c r="D41" s="17" t="s">
        <v>486</v>
      </c>
    </row>
    <row r="42" spans="1:4" s="11" customFormat="1" ht="63.75">
      <c r="A42" s="43" t="s">
        <v>583</v>
      </c>
      <c r="B42" s="17" t="s">
        <v>54</v>
      </c>
      <c r="C42" s="17" t="s">
        <v>173</v>
      </c>
      <c r="D42" s="17" t="s">
        <v>487</v>
      </c>
    </row>
    <row r="43" spans="1:4" s="11" customFormat="1" ht="140.25">
      <c r="A43" s="43" t="s">
        <v>584</v>
      </c>
      <c r="B43" s="17" t="s">
        <v>55</v>
      </c>
      <c r="C43" s="17"/>
      <c r="D43" s="17" t="s">
        <v>313</v>
      </c>
    </row>
    <row r="44" spans="1:4" s="11" customFormat="1" ht="89.25">
      <c r="A44" s="43" t="s">
        <v>585</v>
      </c>
      <c r="B44" s="17" t="s">
        <v>301</v>
      </c>
      <c r="C44" s="17" t="s">
        <v>174</v>
      </c>
      <c r="D44" s="17" t="s">
        <v>314</v>
      </c>
    </row>
    <row r="45" spans="1:4" s="5" customFormat="1" ht="16.5">
      <c r="A45" s="1"/>
      <c r="B45" s="561" t="s">
        <v>539</v>
      </c>
      <c r="C45" s="562"/>
      <c r="D45" s="562"/>
    </row>
    <row r="46" spans="1:4" s="11" customFormat="1" ht="20.25">
      <c r="A46" s="6"/>
      <c r="B46" s="7" t="s">
        <v>586</v>
      </c>
      <c r="C46" s="7" t="s">
        <v>663</v>
      </c>
      <c r="D46" s="7" t="s">
        <v>664</v>
      </c>
    </row>
    <row r="47" spans="1:4" s="11" customFormat="1" ht="76.5">
      <c r="A47" s="43" t="s">
        <v>427</v>
      </c>
      <c r="B47" s="17" t="s">
        <v>58</v>
      </c>
      <c r="C47" s="17"/>
      <c r="D47" s="17" t="s">
        <v>317</v>
      </c>
    </row>
    <row r="48" spans="1:4" s="11" customFormat="1" ht="63.75">
      <c r="A48" s="43" t="s">
        <v>428</v>
      </c>
      <c r="B48" s="17" t="s">
        <v>59</v>
      </c>
      <c r="C48" s="17"/>
      <c r="D48" s="17" t="s">
        <v>318</v>
      </c>
    </row>
    <row r="49" spans="1:4" s="11" customFormat="1" ht="102">
      <c r="A49" s="43" t="s">
        <v>429</v>
      </c>
      <c r="B49" s="17" t="s">
        <v>60</v>
      </c>
      <c r="C49" s="17"/>
      <c r="D49" s="17" t="s">
        <v>319</v>
      </c>
    </row>
    <row r="50" spans="1:4" s="11" customFormat="1" ht="51">
      <c r="A50" s="43" t="s">
        <v>430</v>
      </c>
      <c r="B50" s="17" t="s">
        <v>315</v>
      </c>
      <c r="C50" s="17" t="s">
        <v>175</v>
      </c>
      <c r="D50" s="17" t="s">
        <v>320</v>
      </c>
    </row>
    <row r="51" spans="1:4" s="11" customFormat="1" ht="76.5">
      <c r="A51" s="43" t="s">
        <v>431</v>
      </c>
      <c r="B51" s="17" t="s">
        <v>61</v>
      </c>
      <c r="C51" s="17" t="s">
        <v>176</v>
      </c>
      <c r="D51" s="17" t="s">
        <v>321</v>
      </c>
    </row>
    <row r="52" spans="1:4" s="5" customFormat="1" ht="16.5">
      <c r="A52" s="1"/>
      <c r="B52" s="561" t="s">
        <v>540</v>
      </c>
      <c r="C52" s="562"/>
      <c r="D52" s="562"/>
    </row>
    <row r="53" spans="1:4" s="11" customFormat="1" ht="20.25">
      <c r="A53" s="6"/>
      <c r="B53" s="7" t="s">
        <v>586</v>
      </c>
      <c r="C53" s="7" t="s">
        <v>663</v>
      </c>
      <c r="D53" s="7" t="s">
        <v>664</v>
      </c>
    </row>
    <row r="54" spans="1:4" s="11" customFormat="1" ht="102">
      <c r="A54" s="43" t="s">
        <v>432</v>
      </c>
      <c r="B54" s="17" t="s">
        <v>62</v>
      </c>
      <c r="C54" s="17"/>
      <c r="D54" s="17" t="s">
        <v>251</v>
      </c>
    </row>
    <row r="55" spans="1:4" s="11" customFormat="1" ht="63.75">
      <c r="A55" s="43" t="s">
        <v>433</v>
      </c>
      <c r="B55" s="17" t="s">
        <v>646</v>
      </c>
      <c r="C55" s="17"/>
      <c r="D55" s="17" t="s">
        <v>252</v>
      </c>
    </row>
    <row r="56" spans="1:4" s="11" customFormat="1" ht="76.5">
      <c r="A56" s="43" t="s">
        <v>434</v>
      </c>
      <c r="B56" s="17" t="s">
        <v>647</v>
      </c>
      <c r="C56" s="17" t="s">
        <v>177</v>
      </c>
      <c r="D56" s="17" t="s">
        <v>253</v>
      </c>
    </row>
    <row r="57" spans="1:4" s="11" customFormat="1" ht="140.25">
      <c r="A57" s="43" t="s">
        <v>459</v>
      </c>
      <c r="B57" s="17" t="s">
        <v>648</v>
      </c>
      <c r="C57" s="17" t="s">
        <v>262</v>
      </c>
      <c r="D57" s="17" t="s">
        <v>254</v>
      </c>
    </row>
    <row r="58" spans="1:4" s="11" customFormat="1" ht="51">
      <c r="A58" s="43" t="s">
        <v>460</v>
      </c>
      <c r="B58" s="17" t="s">
        <v>322</v>
      </c>
      <c r="C58" s="17"/>
      <c r="D58" s="17" t="s">
        <v>255</v>
      </c>
    </row>
    <row r="59" spans="1:4" s="11" customFormat="1" ht="191.25">
      <c r="A59" s="43" t="s">
        <v>461</v>
      </c>
      <c r="B59" s="17" t="s">
        <v>649</v>
      </c>
      <c r="C59" s="17" t="s">
        <v>264</v>
      </c>
      <c r="D59" s="17" t="s">
        <v>335</v>
      </c>
    </row>
    <row r="60" spans="1:4" s="11" customFormat="1" ht="89.25">
      <c r="A60" s="43" t="s">
        <v>462</v>
      </c>
      <c r="B60" s="17" t="s">
        <v>650</v>
      </c>
      <c r="C60" s="17" t="s">
        <v>265</v>
      </c>
      <c r="D60" s="17" t="s">
        <v>343</v>
      </c>
    </row>
    <row r="61" spans="1:4" s="5" customFormat="1" ht="16.5">
      <c r="A61" s="1"/>
      <c r="B61" s="561" t="s">
        <v>541</v>
      </c>
      <c r="C61" s="562"/>
      <c r="D61" s="562"/>
    </row>
    <row r="62" spans="1:4" s="11" customFormat="1" ht="20.25">
      <c r="A62" s="6"/>
      <c r="B62" s="7" t="s">
        <v>586</v>
      </c>
      <c r="C62" s="7" t="s">
        <v>663</v>
      </c>
      <c r="D62" s="7" t="s">
        <v>664</v>
      </c>
    </row>
    <row r="63" spans="1:4" s="11" customFormat="1" ht="140.25">
      <c r="A63" s="43" t="s">
        <v>463</v>
      </c>
      <c r="B63" s="17" t="s">
        <v>651</v>
      </c>
      <c r="C63" s="17"/>
      <c r="D63" s="17" t="s">
        <v>344</v>
      </c>
    </row>
    <row r="64" spans="1:4" s="11" customFormat="1" ht="76.5">
      <c r="A64" s="43" t="s">
        <v>464</v>
      </c>
      <c r="B64" s="17" t="s">
        <v>652</v>
      </c>
      <c r="C64" s="17"/>
      <c r="D64" s="17" t="s">
        <v>345</v>
      </c>
    </row>
    <row r="65" spans="1:4" s="11" customFormat="1" ht="63.75">
      <c r="A65" s="43" t="s">
        <v>114</v>
      </c>
      <c r="B65" s="17" t="s">
        <v>653</v>
      </c>
      <c r="C65" s="17"/>
      <c r="D65" s="17" t="s">
        <v>346</v>
      </c>
    </row>
    <row r="66" spans="1:4" s="11" customFormat="1" ht="89.25">
      <c r="A66" s="43" t="s">
        <v>465</v>
      </c>
      <c r="B66" s="17" t="s">
        <v>189</v>
      </c>
      <c r="C66" s="17" t="s">
        <v>274</v>
      </c>
      <c r="D66" s="17" t="s">
        <v>347</v>
      </c>
    </row>
    <row r="67" spans="1:4" ht="89.25">
      <c r="A67" s="43" t="s">
        <v>466</v>
      </c>
      <c r="B67" s="17" t="s">
        <v>655</v>
      </c>
      <c r="C67" s="17" t="s">
        <v>275</v>
      </c>
      <c r="D67" s="17" t="s">
        <v>556</v>
      </c>
    </row>
    <row r="68" spans="1:4" s="5" customFormat="1" ht="16.5">
      <c r="A68" s="1"/>
      <c r="B68" s="561" t="s">
        <v>542</v>
      </c>
      <c r="C68" s="562"/>
      <c r="D68" s="562"/>
    </row>
    <row r="69" spans="1:4" s="11" customFormat="1" ht="20.25">
      <c r="A69" s="6"/>
      <c r="B69" s="7" t="s">
        <v>586</v>
      </c>
      <c r="C69" s="7" t="s">
        <v>663</v>
      </c>
      <c r="D69" s="7" t="s">
        <v>664</v>
      </c>
    </row>
    <row r="70" spans="1:4" ht="114.75">
      <c r="A70" s="43" t="s">
        <v>467</v>
      </c>
      <c r="B70" s="17" t="s">
        <v>656</v>
      </c>
      <c r="C70" s="17" t="s">
        <v>277</v>
      </c>
      <c r="D70" s="17" t="s">
        <v>558</v>
      </c>
    </row>
    <row r="71" spans="1:4" ht="102">
      <c r="A71" s="43" t="s">
        <v>468</v>
      </c>
      <c r="B71" s="17" t="s">
        <v>657</v>
      </c>
      <c r="C71" s="17" t="s">
        <v>276</v>
      </c>
      <c r="D71" s="17" t="s">
        <v>559</v>
      </c>
    </row>
    <row r="72" spans="1:4" ht="89.25">
      <c r="A72" s="43" t="s">
        <v>469</v>
      </c>
      <c r="B72" s="17" t="s">
        <v>658</v>
      </c>
      <c r="C72" s="17" t="s">
        <v>278</v>
      </c>
      <c r="D72" s="17" t="s">
        <v>560</v>
      </c>
    </row>
    <row r="73" spans="1:4" ht="76.5">
      <c r="A73" s="43" t="s">
        <v>470</v>
      </c>
      <c r="B73" s="17" t="s">
        <v>557</v>
      </c>
      <c r="C73" s="17" t="s">
        <v>183</v>
      </c>
      <c r="D73" s="17" t="s">
        <v>561</v>
      </c>
    </row>
    <row r="74" spans="1:4" ht="76.5">
      <c r="A74" s="43" t="s">
        <v>471</v>
      </c>
      <c r="B74" s="17" t="s">
        <v>659</v>
      </c>
      <c r="C74" s="17" t="s">
        <v>184</v>
      </c>
      <c r="D74" s="17" t="s">
        <v>562</v>
      </c>
    </row>
    <row r="75" spans="1:4" ht="76.5">
      <c r="A75" s="43" t="s">
        <v>108</v>
      </c>
      <c r="B75" s="17" t="s">
        <v>660</v>
      </c>
      <c r="C75" s="17" t="s">
        <v>185</v>
      </c>
      <c r="D75" s="17" t="s">
        <v>563</v>
      </c>
    </row>
    <row r="76" spans="1:4" s="5" customFormat="1" ht="16.5">
      <c r="A76" s="1"/>
      <c r="B76" s="561" t="s">
        <v>635</v>
      </c>
      <c r="C76" s="562"/>
      <c r="D76" s="562"/>
    </row>
    <row r="77" spans="1:4" s="11" customFormat="1" ht="20.25">
      <c r="A77" s="6"/>
      <c r="B77" s="7" t="s">
        <v>586</v>
      </c>
      <c r="C77" s="7" t="s">
        <v>663</v>
      </c>
      <c r="D77" s="7" t="s">
        <v>664</v>
      </c>
    </row>
    <row r="78" spans="1:4" ht="102">
      <c r="A78" s="43" t="s">
        <v>109</v>
      </c>
      <c r="B78" s="17" t="s">
        <v>564</v>
      </c>
      <c r="C78" s="17" t="s">
        <v>186</v>
      </c>
      <c r="D78" s="17" t="s">
        <v>514</v>
      </c>
    </row>
    <row r="79" spans="1:4" ht="114.75">
      <c r="A79" s="43" t="s">
        <v>110</v>
      </c>
      <c r="B79" s="17" t="s">
        <v>565</v>
      </c>
      <c r="C79" s="17" t="s">
        <v>187</v>
      </c>
      <c r="D79" s="17" t="s">
        <v>515</v>
      </c>
    </row>
    <row r="80" spans="1:4" ht="63.75">
      <c r="A80" s="43" t="s">
        <v>111</v>
      </c>
      <c r="B80" s="17" t="s">
        <v>661</v>
      </c>
      <c r="C80" s="17" t="s">
        <v>188</v>
      </c>
      <c r="D80" s="17" t="s">
        <v>516</v>
      </c>
    </row>
    <row r="81" spans="1:4" ht="102">
      <c r="A81" s="43" t="s">
        <v>112</v>
      </c>
      <c r="B81" s="17" t="s">
        <v>662</v>
      </c>
      <c r="C81" s="17"/>
      <c r="D81" s="17" t="s">
        <v>517</v>
      </c>
    </row>
    <row r="82" spans="1:4" ht="89.25">
      <c r="A82" s="43" t="s">
        <v>113</v>
      </c>
      <c r="B82" s="17" t="s">
        <v>39</v>
      </c>
      <c r="C82" s="17" t="s">
        <v>520</v>
      </c>
      <c r="D82" s="17" t="s">
        <v>521</v>
      </c>
    </row>
    <row r="85" ht="24.75" customHeight="1"/>
    <row r="96" ht="24.75" customHeight="1"/>
    <row r="97" spans="1:4" s="24" customFormat="1" ht="12.75">
      <c r="A97" s="23"/>
      <c r="B97" s="22"/>
      <c r="C97" s="22"/>
      <c r="D97" s="22"/>
    </row>
    <row r="118" ht="24.75" customHeight="1"/>
    <row r="164" ht="24.75" customHeight="1"/>
    <row r="173" ht="24.75" customHeight="1"/>
    <row r="181" ht="24.75" customHeight="1"/>
    <row r="197" ht="24.75" customHeight="1"/>
    <row r="205" ht="24.75" customHeight="1"/>
    <row r="216" ht="24.75" customHeight="1"/>
    <row r="222" ht="24.75" customHeight="1"/>
    <row r="227" ht="24.75" customHeight="1"/>
    <row r="237" ht="24.75" customHeight="1"/>
    <row r="246" ht="24.75" customHeight="1"/>
    <row r="257" ht="24.75" customHeight="1"/>
    <row r="264" ht="24.75" customHeight="1"/>
    <row r="272" ht="24.75" customHeight="1"/>
  </sheetData>
  <sheetProtection password="E89E" sheet="1" objects="1" scenarios="1" selectLockedCells="1" selectUnlockedCells="1"/>
  <mergeCells count="11">
    <mergeCell ref="B33:D33"/>
    <mergeCell ref="B34:D34"/>
    <mergeCell ref="B45:D45"/>
    <mergeCell ref="B2:D2"/>
    <mergeCell ref="B10:D10"/>
    <mergeCell ref="B17:D17"/>
    <mergeCell ref="B25:D25"/>
    <mergeCell ref="B52:D52"/>
    <mergeCell ref="B61:D61"/>
    <mergeCell ref="B68:D68"/>
    <mergeCell ref="B76:D76"/>
  </mergeCells>
  <printOptions/>
  <pageMargins left="0.75" right="0.75" top="1" bottom="1" header="0.5" footer="0.5"/>
  <pageSetup horizontalDpi="600" verticalDpi="600" orientation="portrait" paperSize="9" scale="47" r:id="rId2"/>
  <headerFooter alignWithMargins="0">
    <oddFooter>&amp;LFO-QA-034_v1 Issued: 04/NOV/2010&amp;C4/7. section
&amp;P/5. page&amp;RPrepared by: Imre Malkovics</oddFooter>
  </headerFooter>
  <rowBreaks count="4" manualBreakCount="4">
    <brk id="16" max="255" man="1"/>
    <brk id="32" max="255" man="1"/>
    <brk id="51" max="255" man="1"/>
    <brk id="67" max="255" man="1"/>
  </rowBreaks>
  <drawing r:id="rId1"/>
</worksheet>
</file>

<file path=xl/worksheets/sheet5.xml><?xml version="1.0" encoding="utf-8"?>
<worksheet xmlns="http://schemas.openxmlformats.org/spreadsheetml/2006/main" xmlns:r="http://schemas.openxmlformats.org/officeDocument/2006/relationships">
  <sheetPr codeName="Tabelle12">
    <tabColor indexed="17"/>
    <pageSetUpPr fitToPage="1"/>
  </sheetPr>
  <dimension ref="A2:EQ84"/>
  <sheetViews>
    <sheetView showGridLines="0" view="pageBreakPreview" zoomScaleSheetLayoutView="100" zoomScalePageLayoutView="0" workbookViewId="0" topLeftCell="A1">
      <selection activeCell="B4" sqref="B4"/>
    </sheetView>
  </sheetViews>
  <sheetFormatPr defaultColWidth="11.421875" defaultRowHeight="12.75"/>
  <cols>
    <col min="1" max="1" width="5.7109375" style="175" customWidth="1"/>
    <col min="2" max="2" width="2.8515625" style="175" customWidth="1"/>
    <col min="3" max="3" width="3.28125" style="175" customWidth="1"/>
    <col min="4" max="31" width="3.00390625" style="175" customWidth="1"/>
    <col min="32" max="32" width="3.00390625" style="272" customWidth="1"/>
    <col min="33" max="35" width="3.00390625" style="175" customWidth="1"/>
    <col min="36" max="37" width="3.00390625" style="175" hidden="1" customWidth="1"/>
    <col min="38" max="38" width="2.8515625" style="175" hidden="1" customWidth="1"/>
    <col min="39" max="42" width="3.00390625" style="175" hidden="1" customWidth="1"/>
    <col min="43" max="44" width="4.140625" style="305" hidden="1" customWidth="1"/>
    <col min="45" max="45" width="3.00390625" style="175" hidden="1" customWidth="1"/>
    <col min="46" max="46" width="9.57421875" style="175" hidden="1" customWidth="1"/>
    <col min="47" max="47" width="3.00390625" style="175" hidden="1" customWidth="1"/>
    <col min="48" max="48" width="3.00390625" style="175" customWidth="1"/>
    <col min="49" max="16384" width="11.421875" style="175" customWidth="1"/>
  </cols>
  <sheetData>
    <row r="2" spans="2:48" ht="18">
      <c r="B2" s="579" t="s">
        <v>170</v>
      </c>
      <c r="C2" s="580"/>
      <c r="D2" s="580"/>
      <c r="E2" s="580"/>
      <c r="F2" s="580"/>
      <c r="G2" s="580"/>
      <c r="H2" s="581"/>
      <c r="I2" s="586" t="s">
        <v>266</v>
      </c>
      <c r="J2" s="587"/>
      <c r="K2" s="587"/>
      <c r="L2" s="587"/>
      <c r="M2" s="587"/>
      <c r="N2" s="587"/>
      <c r="O2" s="587"/>
      <c r="P2" s="587"/>
      <c r="Q2" s="587"/>
      <c r="R2" s="587"/>
      <c r="S2" s="587"/>
      <c r="T2" s="587"/>
      <c r="U2" s="587"/>
      <c r="V2" s="587"/>
      <c r="W2" s="587"/>
      <c r="X2" s="587"/>
      <c r="Y2" s="587"/>
      <c r="Z2" s="588"/>
      <c r="AA2" s="608" t="s">
        <v>57</v>
      </c>
      <c r="AB2" s="609"/>
      <c r="AC2" s="609"/>
      <c r="AD2" s="594">
        <f>IF(ISBLANK('audit summary'!Q1),"",'audit summary'!Q1)</f>
      </c>
      <c r="AE2" s="594"/>
      <c r="AF2" s="594"/>
      <c r="AG2" s="594"/>
      <c r="AH2" s="595"/>
      <c r="AI2" s="166"/>
      <c r="AJ2" s="166"/>
      <c r="AK2" s="166"/>
      <c r="AL2" s="167" t="s">
        <v>375</v>
      </c>
      <c r="AM2" s="168"/>
      <c r="AN2" s="167"/>
      <c r="AO2" s="169"/>
      <c r="AP2" s="170"/>
      <c r="AQ2" s="171" t="s">
        <v>376</v>
      </c>
      <c r="AR2" s="172"/>
      <c r="AS2" s="170"/>
      <c r="AT2" s="173"/>
      <c r="AU2" s="168"/>
      <c r="AV2" s="174"/>
    </row>
    <row r="3" spans="2:48" ht="15">
      <c r="B3" s="582"/>
      <c r="C3" s="583"/>
      <c r="D3" s="583"/>
      <c r="E3" s="583"/>
      <c r="F3" s="583"/>
      <c r="G3" s="583"/>
      <c r="H3" s="584"/>
      <c r="I3" s="589" t="s">
        <v>457</v>
      </c>
      <c r="J3" s="590"/>
      <c r="K3" s="590"/>
      <c r="L3" s="590"/>
      <c r="M3" s="590"/>
      <c r="N3" s="590"/>
      <c r="O3" s="590"/>
      <c r="P3" s="590"/>
      <c r="Q3" s="590"/>
      <c r="R3" s="590"/>
      <c r="S3" s="590"/>
      <c r="T3" s="590"/>
      <c r="U3" s="590"/>
      <c r="V3" s="590"/>
      <c r="W3" s="590"/>
      <c r="X3" s="590"/>
      <c r="Y3" s="590"/>
      <c r="Z3" s="591"/>
      <c r="AA3" s="610" t="s">
        <v>225</v>
      </c>
      <c r="AB3" s="611"/>
      <c r="AC3" s="611"/>
      <c r="AD3" s="596">
        <f>IF(ISBLANK('audit summary'!Q2),"",'audit summary'!Q2)</f>
      </c>
      <c r="AE3" s="596"/>
      <c r="AF3" s="596"/>
      <c r="AG3" s="596"/>
      <c r="AH3" s="597"/>
      <c r="AI3" s="166"/>
      <c r="AJ3" s="166"/>
      <c r="AK3" s="166"/>
      <c r="AL3" s="176" t="s">
        <v>377</v>
      </c>
      <c r="AM3" s="176"/>
      <c r="AN3" s="176" t="s">
        <v>413</v>
      </c>
      <c r="AO3" s="168"/>
      <c r="AP3" s="174"/>
      <c r="AQ3" s="171" t="s">
        <v>567</v>
      </c>
      <c r="AR3" s="171"/>
      <c r="AS3" s="170"/>
      <c r="AT3" s="177"/>
      <c r="AU3" s="178"/>
      <c r="AV3" s="178"/>
    </row>
    <row r="4" spans="2:48" ht="18.75" thickBot="1">
      <c r="B4" s="179"/>
      <c r="C4" s="604" t="s">
        <v>593</v>
      </c>
      <c r="D4" s="604"/>
      <c r="E4" s="604"/>
      <c r="F4" s="604"/>
      <c r="G4" s="604"/>
      <c r="H4" s="604"/>
      <c r="I4" s="604"/>
      <c r="J4" s="604"/>
      <c r="K4" s="604"/>
      <c r="L4" s="604"/>
      <c r="M4" s="604"/>
      <c r="N4" s="604"/>
      <c r="O4" s="604"/>
      <c r="P4" s="604"/>
      <c r="Q4" s="604"/>
      <c r="R4" s="604"/>
      <c r="S4" s="604"/>
      <c r="T4" s="604"/>
      <c r="U4" s="604"/>
      <c r="V4" s="604"/>
      <c r="W4" s="604"/>
      <c r="X4" s="604"/>
      <c r="Y4" s="604"/>
      <c r="Z4" s="604"/>
      <c r="AA4" s="604"/>
      <c r="AB4" s="604"/>
      <c r="AC4" s="604"/>
      <c r="AD4" s="604"/>
      <c r="AE4" s="604"/>
      <c r="AF4" s="604"/>
      <c r="AG4" s="604"/>
      <c r="AH4" s="605"/>
      <c r="AI4" s="180"/>
      <c r="AJ4" s="180"/>
      <c r="AK4" s="180"/>
      <c r="AL4" s="174"/>
      <c r="AM4" s="174"/>
      <c r="AN4" s="180"/>
      <c r="AO4" s="180"/>
      <c r="AP4" s="180"/>
      <c r="AQ4" s="181"/>
      <c r="AR4" s="181"/>
      <c r="AS4" s="180"/>
      <c r="AT4" s="182"/>
      <c r="AU4" s="180"/>
      <c r="AV4" s="174"/>
    </row>
    <row r="5" spans="2:48" ht="15.75" thickBot="1">
      <c r="B5" s="183"/>
      <c r="C5" s="184"/>
      <c r="D5" s="174"/>
      <c r="E5" s="174"/>
      <c r="F5" s="174"/>
      <c r="G5" s="174"/>
      <c r="H5" s="180"/>
      <c r="I5" s="180"/>
      <c r="J5" s="180"/>
      <c r="K5" s="180"/>
      <c r="L5" s="180"/>
      <c r="M5" s="180"/>
      <c r="N5" s="180"/>
      <c r="O5" s="185"/>
      <c r="P5" s="185"/>
      <c r="Q5" s="180"/>
      <c r="R5" s="180"/>
      <c r="S5" s="180"/>
      <c r="T5" s="180"/>
      <c r="U5" s="180"/>
      <c r="V5" s="174"/>
      <c r="W5" s="180"/>
      <c r="X5" s="180"/>
      <c r="Y5" s="186"/>
      <c r="Z5" s="180"/>
      <c r="AA5" s="186"/>
      <c r="AB5" s="180"/>
      <c r="AC5" s="180"/>
      <c r="AD5" s="180"/>
      <c r="AE5" s="180"/>
      <c r="AF5" s="187"/>
      <c r="AG5" s="180"/>
      <c r="AH5" s="188"/>
      <c r="AI5" s="180"/>
      <c r="AJ5" s="180"/>
      <c r="AK5" s="180"/>
      <c r="AL5" s="174"/>
      <c r="AM5" s="174"/>
      <c r="AN5" s="180"/>
      <c r="AO5" s="180"/>
      <c r="AP5" s="180"/>
      <c r="AQ5" s="181"/>
      <c r="AR5" s="181"/>
      <c r="AS5" s="180"/>
      <c r="AT5" s="189">
        <f>AT8+AT12</f>
        <v>0</v>
      </c>
      <c r="AU5" s="180"/>
      <c r="AV5" s="174"/>
    </row>
    <row r="6" spans="2:48" ht="15" customHeight="1">
      <c r="B6" s="183"/>
      <c r="C6" s="153">
        <v>1</v>
      </c>
      <c r="D6" s="153" t="s">
        <v>33</v>
      </c>
      <c r="E6" s="174"/>
      <c r="F6" s="174"/>
      <c r="G6" s="174"/>
      <c r="H6" s="180"/>
      <c r="I6" s="180"/>
      <c r="J6" s="180"/>
      <c r="K6" s="180"/>
      <c r="L6" s="180"/>
      <c r="M6" s="180"/>
      <c r="N6" s="180"/>
      <c r="O6" s="185"/>
      <c r="P6" s="185"/>
      <c r="Q6" s="180"/>
      <c r="R6" s="180"/>
      <c r="S6" s="180"/>
      <c r="T6" s="180"/>
      <c r="U6" s="180"/>
      <c r="V6" s="174"/>
      <c r="W6" s="180"/>
      <c r="X6" s="180"/>
      <c r="Y6" s="174"/>
      <c r="Z6" s="180"/>
      <c r="AA6" s="180"/>
      <c r="AB6" s="180"/>
      <c r="AC6" s="180"/>
      <c r="AD6" s="180"/>
      <c r="AE6" s="606" t="s">
        <v>458</v>
      </c>
      <c r="AF6" s="606"/>
      <c r="AG6" s="606"/>
      <c r="AH6" s="607"/>
      <c r="AI6" s="180"/>
      <c r="AJ6" s="180"/>
      <c r="AK6" s="180"/>
      <c r="AL6" s="174"/>
      <c r="AM6" s="174"/>
      <c r="AN6" s="180"/>
      <c r="AO6" s="180"/>
      <c r="AP6" s="180"/>
      <c r="AQ6" s="181"/>
      <c r="AR6" s="181"/>
      <c r="AS6" s="180"/>
      <c r="AT6" s="190"/>
      <c r="AU6" s="180"/>
      <c r="AV6" s="174"/>
    </row>
    <row r="7" spans="2:48" ht="15" thickBot="1">
      <c r="B7" s="183"/>
      <c r="C7" s="184"/>
      <c r="D7" s="174"/>
      <c r="E7" s="174"/>
      <c r="F7" s="174"/>
      <c r="G7" s="174"/>
      <c r="H7" s="191" t="s">
        <v>378</v>
      </c>
      <c r="I7" s="191" t="s">
        <v>379</v>
      </c>
      <c r="J7" s="191" t="s">
        <v>380</v>
      </c>
      <c r="K7" s="191" t="s">
        <v>381</v>
      </c>
      <c r="L7" s="191" t="s">
        <v>382</v>
      </c>
      <c r="M7" s="191" t="s">
        <v>383</v>
      </c>
      <c r="N7" s="191"/>
      <c r="Q7" s="180"/>
      <c r="R7" s="180"/>
      <c r="S7" s="180"/>
      <c r="T7" s="180"/>
      <c r="U7" s="180"/>
      <c r="V7" s="174"/>
      <c r="W7" s="191" t="s">
        <v>378</v>
      </c>
      <c r="X7" s="191" t="s">
        <v>379</v>
      </c>
      <c r="Y7" s="191" t="s">
        <v>380</v>
      </c>
      <c r="Z7" s="191" t="s">
        <v>381</v>
      </c>
      <c r="AA7" s="191" t="s">
        <v>382</v>
      </c>
      <c r="AB7" s="191"/>
      <c r="AD7" s="180"/>
      <c r="AE7" s="606"/>
      <c r="AF7" s="606"/>
      <c r="AG7" s="606"/>
      <c r="AH7" s="607"/>
      <c r="AI7" s="180"/>
      <c r="AJ7" s="180"/>
      <c r="AK7" s="180"/>
      <c r="AL7" s="174"/>
      <c r="AM7" s="174"/>
      <c r="AN7" s="180"/>
      <c r="AO7" s="180"/>
      <c r="AP7" s="180"/>
      <c r="AQ7" s="181"/>
      <c r="AR7" s="181"/>
      <c r="AS7" s="180"/>
      <c r="AT7" s="190"/>
      <c r="AU7" s="180"/>
      <c r="AV7" s="174"/>
    </row>
    <row r="8" spans="2:54" s="197" customFormat="1" ht="15" thickBot="1" thickTop="1">
      <c r="B8" s="192"/>
      <c r="C8" s="193"/>
      <c r="D8" s="194" t="s">
        <v>384</v>
      </c>
      <c r="E8" s="193" t="s">
        <v>34</v>
      </c>
      <c r="F8" s="193"/>
      <c r="G8" s="193"/>
      <c r="H8" s="195">
        <f>IF(ISBLANK('process audit_checklist'!L4),"",'process audit_checklist'!L4)</f>
      </c>
      <c r="I8" s="195">
        <f>IF(ISBLANK('process audit_checklist'!L5),"",'process audit_checklist'!L5)</f>
      </c>
      <c r="J8" s="195">
        <f>IF(ISBLANK('process audit_checklist'!L6),"",'process audit_checklist'!L6)</f>
      </c>
      <c r="K8" s="195">
        <f>IF(ISBLANK('process audit_checklist'!L7),"",'process audit_checklist'!L7)</f>
      </c>
      <c r="L8" s="195">
        <f>IF(ISBLANK('process audit_checklist'!L8),"",'process audit_checklist'!L8)</f>
      </c>
      <c r="M8" s="195">
        <f>IF(ISBLANK('process audit_checklist'!L9),"",'process audit_checklist'!L9)</f>
      </c>
      <c r="N8" s="196"/>
      <c r="Q8" s="194" t="s">
        <v>385</v>
      </c>
      <c r="R8" s="193" t="s">
        <v>35</v>
      </c>
      <c r="S8" s="193"/>
      <c r="T8" s="193"/>
      <c r="U8" s="198"/>
      <c r="W8" s="195">
        <f>IF(ISBLANK('process audit_checklist'!L12),"",'process audit_checklist'!L12)</f>
      </c>
      <c r="X8" s="195">
        <f>IF(ISBLANK('process audit_checklist'!L13),"",'process audit_checklist'!L13)</f>
      </c>
      <c r="Y8" s="195">
        <f>IF(ISBLANK('process audit_checklist'!L14),"",'process audit_checklist'!L14)</f>
      </c>
      <c r="Z8" s="195">
        <f>IF(ISBLANK('process audit_checklist'!L15),"",'process audit_checklist'!L15)</f>
      </c>
      <c r="AA8" s="195">
        <f>IF(ISBLANK('process audit_checklist'!L16),"",'process audit_checklist'!L16)</f>
      </c>
      <c r="AB8" s="196"/>
      <c r="AD8" s="199" t="s">
        <v>386</v>
      </c>
      <c r="AE8" s="28"/>
      <c r="AF8" s="570" t="str">
        <f>IF(AQ8="","n/a",ROUND(AQ8,0))</f>
        <v>n/a</v>
      </c>
      <c r="AG8" s="571"/>
      <c r="AH8" s="200"/>
      <c r="AI8" s="28"/>
      <c r="AJ8" s="28"/>
      <c r="AK8" s="28"/>
      <c r="AL8" s="201">
        <f>COUNT(H8:N8,W8:AB8)*10</f>
        <v>0</v>
      </c>
      <c r="AM8" s="202"/>
      <c r="AN8" s="203">
        <f>SUM(H8:N8,W8:AB8)</f>
        <v>0</v>
      </c>
      <c r="AO8" s="204"/>
      <c r="AP8" s="28"/>
      <c r="AQ8" s="205">
        <f>IF(ISERROR(AN8/AL8*100),"",AN8/AL8*100)</f>
      </c>
      <c r="AR8" s="206"/>
      <c r="AS8" s="28"/>
      <c r="AT8" s="207">
        <f>IF(ISNUMBER(ede),1,0)</f>
        <v>0</v>
      </c>
      <c r="AU8" s="28"/>
      <c r="AV8" s="28"/>
      <c r="AW8" s="28"/>
      <c r="AX8" s="28"/>
      <c r="AY8" s="28"/>
      <c r="AZ8" s="28"/>
      <c r="BA8" s="28"/>
      <c r="BB8" s="198"/>
    </row>
    <row r="9" spans="2:67" ht="15.75" thickTop="1">
      <c r="B9" s="183"/>
      <c r="C9" s="184"/>
      <c r="D9" s="174"/>
      <c r="E9" s="174"/>
      <c r="F9" s="174"/>
      <c r="G9" s="174"/>
      <c r="H9" s="180"/>
      <c r="I9" s="180"/>
      <c r="J9" s="180"/>
      <c r="K9" s="180"/>
      <c r="L9" s="180"/>
      <c r="M9" s="180"/>
      <c r="N9" s="180"/>
      <c r="O9" s="185"/>
      <c r="P9" s="185"/>
      <c r="Q9" s="180"/>
      <c r="R9" s="180"/>
      <c r="S9" s="180"/>
      <c r="T9" s="180"/>
      <c r="U9" s="180"/>
      <c r="V9" s="174"/>
      <c r="W9" s="28"/>
      <c r="X9" s="28"/>
      <c r="Y9" s="28"/>
      <c r="Z9" s="28"/>
      <c r="AA9" s="28"/>
      <c r="AB9" s="28"/>
      <c r="AC9" s="28"/>
      <c r="AD9" s="28"/>
      <c r="AE9" s="28"/>
      <c r="AF9" s="208"/>
      <c r="AG9" s="28"/>
      <c r="AH9" s="200"/>
      <c r="AI9" s="28"/>
      <c r="AJ9" s="28"/>
      <c r="AK9" s="28"/>
      <c r="AL9" s="28"/>
      <c r="AM9" s="28"/>
      <c r="AN9" s="28"/>
      <c r="AO9" s="28"/>
      <c r="AP9" s="28"/>
      <c r="AQ9" s="209"/>
      <c r="AR9" s="209"/>
      <c r="AS9" s="28"/>
      <c r="AT9" s="210"/>
      <c r="AU9" s="28"/>
      <c r="AV9" s="28"/>
      <c r="AW9" s="28"/>
      <c r="AX9" s="28"/>
      <c r="AY9" s="28"/>
      <c r="AZ9" s="28"/>
      <c r="BA9" s="28"/>
      <c r="BB9" s="28"/>
      <c r="BC9" s="28"/>
      <c r="BD9" s="28"/>
      <c r="BE9" s="28"/>
      <c r="BF9" s="28"/>
      <c r="BG9" s="28"/>
      <c r="BH9" s="28"/>
      <c r="BI9" s="28"/>
      <c r="BJ9" s="28"/>
      <c r="BK9" s="28"/>
      <c r="BL9" s="28"/>
      <c r="BM9" s="28"/>
      <c r="BN9" s="28"/>
      <c r="BO9" s="28"/>
    </row>
    <row r="10" spans="2:67" ht="15">
      <c r="B10" s="183"/>
      <c r="C10" s="153">
        <v>2</v>
      </c>
      <c r="D10" s="153" t="s">
        <v>36</v>
      </c>
      <c r="E10" s="174"/>
      <c r="F10" s="174"/>
      <c r="G10" s="174"/>
      <c r="H10" s="180"/>
      <c r="I10" s="180"/>
      <c r="J10" s="180"/>
      <c r="K10" s="180"/>
      <c r="L10" s="180"/>
      <c r="M10" s="180"/>
      <c r="N10" s="180"/>
      <c r="O10" s="185"/>
      <c r="P10" s="185"/>
      <c r="Q10" s="180"/>
      <c r="R10" s="180"/>
      <c r="S10" s="180"/>
      <c r="T10" s="180"/>
      <c r="U10" s="180"/>
      <c r="V10" s="174"/>
      <c r="W10" s="28"/>
      <c r="X10" s="28"/>
      <c r="Y10" s="28"/>
      <c r="Z10" s="28"/>
      <c r="AA10" s="28"/>
      <c r="AB10" s="28"/>
      <c r="AC10" s="28"/>
      <c r="AD10" s="28"/>
      <c r="AE10" s="28"/>
      <c r="AF10" s="208"/>
      <c r="AG10" s="28"/>
      <c r="AH10" s="200"/>
      <c r="AI10" s="28"/>
      <c r="AJ10" s="28"/>
      <c r="AK10" s="28"/>
      <c r="AL10" s="28"/>
      <c r="AM10" s="28"/>
      <c r="AN10" s="28"/>
      <c r="AO10" s="28"/>
      <c r="AP10" s="28"/>
      <c r="AQ10" s="209"/>
      <c r="AR10" s="209"/>
      <c r="AS10" s="28"/>
      <c r="AT10" s="210"/>
      <c r="AU10" s="28"/>
      <c r="AV10" s="28"/>
      <c r="AW10" s="28"/>
      <c r="AX10" s="28"/>
      <c r="AY10" s="28"/>
      <c r="AZ10" s="28"/>
      <c r="BA10" s="28"/>
      <c r="BB10" s="28"/>
      <c r="BC10" s="28"/>
      <c r="BD10" s="28"/>
      <c r="BE10" s="28"/>
      <c r="BF10" s="28"/>
      <c r="BG10" s="28"/>
      <c r="BH10" s="28"/>
      <c r="BI10" s="28"/>
      <c r="BJ10" s="28"/>
      <c r="BK10" s="28"/>
      <c r="BL10" s="28"/>
      <c r="BM10" s="28"/>
      <c r="BN10" s="28"/>
      <c r="BO10" s="28"/>
    </row>
    <row r="11" spans="2:67" ht="15" thickBot="1">
      <c r="B11" s="183"/>
      <c r="C11" s="184"/>
      <c r="D11" s="174"/>
      <c r="E11" s="174"/>
      <c r="F11" s="174"/>
      <c r="G11" s="174"/>
      <c r="H11" s="191" t="s">
        <v>378</v>
      </c>
      <c r="I11" s="191" t="s">
        <v>379</v>
      </c>
      <c r="J11" s="191" t="s">
        <v>380</v>
      </c>
      <c r="K11" s="191" t="s">
        <v>381</v>
      </c>
      <c r="L11" s="191" t="s">
        <v>382</v>
      </c>
      <c r="M11" s="191" t="s">
        <v>383</v>
      </c>
      <c r="N11" s="191"/>
      <c r="Q11" s="180"/>
      <c r="R11" s="180"/>
      <c r="S11" s="180"/>
      <c r="T11" s="180"/>
      <c r="U11" s="180"/>
      <c r="V11" s="174"/>
      <c r="W11" s="191" t="s">
        <v>378</v>
      </c>
      <c r="X11" s="191" t="s">
        <v>379</v>
      </c>
      <c r="Y11" s="191" t="s">
        <v>380</v>
      </c>
      <c r="Z11" s="191" t="s">
        <v>381</v>
      </c>
      <c r="AA11" s="191" t="s">
        <v>382</v>
      </c>
      <c r="AB11" s="191" t="s">
        <v>383</v>
      </c>
      <c r="AC11" s="191"/>
      <c r="AD11" s="28"/>
      <c r="AE11" s="28"/>
      <c r="AF11" s="208"/>
      <c r="AG11" s="28"/>
      <c r="AH11" s="200"/>
      <c r="AI11" s="28"/>
      <c r="AJ11" s="28"/>
      <c r="AK11" s="28"/>
      <c r="AL11" s="28"/>
      <c r="AM11" s="28"/>
      <c r="AN11" s="28"/>
      <c r="AO11" s="28"/>
      <c r="AP11" s="28"/>
      <c r="AQ11" s="209"/>
      <c r="AR11" s="209"/>
      <c r="AS11" s="28"/>
      <c r="AT11" s="210"/>
      <c r="AU11" s="28"/>
      <c r="AV11" s="28"/>
      <c r="AW11" s="28"/>
      <c r="AX11" s="28"/>
      <c r="AY11" s="28"/>
      <c r="AZ11" s="28"/>
      <c r="BA11" s="28"/>
      <c r="BB11" s="28"/>
      <c r="BC11" s="28"/>
      <c r="BD11" s="28"/>
      <c r="BE11" s="28"/>
      <c r="BF11" s="28"/>
      <c r="BG11" s="28"/>
      <c r="BH11" s="28"/>
      <c r="BI11" s="28"/>
      <c r="BJ11" s="28"/>
      <c r="BK11" s="28"/>
      <c r="BL11" s="28"/>
      <c r="BM11" s="28"/>
      <c r="BN11" s="28"/>
      <c r="BO11" s="28"/>
    </row>
    <row r="12" spans="2:67" s="197" customFormat="1" ht="15" thickBot="1" thickTop="1">
      <c r="B12" s="192"/>
      <c r="C12" s="193"/>
      <c r="D12" s="194" t="s">
        <v>195</v>
      </c>
      <c r="E12" s="193" t="s">
        <v>34</v>
      </c>
      <c r="F12" s="193"/>
      <c r="G12" s="193"/>
      <c r="H12" s="195">
        <f>IF(ISBLANK('process audit_checklist'!L19),"",'process audit_checklist'!L19)</f>
      </c>
      <c r="I12" s="195">
        <f>IF(ISBLANK('process audit_checklist'!L20),"",'process audit_checklist'!L20)</f>
      </c>
      <c r="J12" s="195">
        <f>IF(ISBLANK('process audit_checklist'!L21),"",'process audit_checklist'!L21)</f>
      </c>
      <c r="K12" s="195">
        <f>IF(ISBLANK('process audit_checklist'!L22),"",'process audit_checklist'!L22)</f>
      </c>
      <c r="L12" s="195">
        <f>IF(ISBLANK('process audit_checklist'!L23),"",'process audit_checklist'!L23)</f>
      </c>
      <c r="M12" s="195">
        <f>IF(ISBLANK('process audit_checklist'!L24),"",'process audit_checklist'!L24)</f>
      </c>
      <c r="N12" s="211"/>
      <c r="Q12" s="194" t="s">
        <v>196</v>
      </c>
      <c r="R12" s="193" t="s">
        <v>35</v>
      </c>
      <c r="S12" s="198"/>
      <c r="T12" s="198"/>
      <c r="U12" s="198"/>
      <c r="W12" s="195">
        <f>IF(ISBLANK('process audit_checklist'!L27),"",'process audit_checklist'!L27)</f>
      </c>
      <c r="X12" s="195">
        <f>IF(ISBLANK('process audit_checklist'!L28),"",'process audit_checklist'!L28)</f>
      </c>
      <c r="Y12" s="195">
        <f>IF(ISBLANK('process audit_checklist'!L29),"",'process audit_checklist'!L29)</f>
      </c>
      <c r="Z12" s="195">
        <f>IF(ISBLANK('process audit_checklist'!L30),"",'process audit_checklist'!L30)</f>
      </c>
      <c r="AA12" s="195">
        <f>IF(ISBLANK('process audit_checklist'!L31),"",'process audit_checklist'!L3127)</f>
      </c>
      <c r="AB12" s="195">
        <f>IF(ISBLANK('process audit_checklist'!L32),"",'process audit_checklist'!L32)</f>
      </c>
      <c r="AC12" s="212"/>
      <c r="AD12" s="199" t="s">
        <v>387</v>
      </c>
      <c r="AE12" s="28"/>
      <c r="AF12" s="570" t="str">
        <f>IF(AQ12="","n/a",ROUND(AQ12,0))</f>
        <v>n/a</v>
      </c>
      <c r="AG12" s="571"/>
      <c r="AH12" s="200"/>
      <c r="AI12" s="28"/>
      <c r="AJ12" s="28"/>
      <c r="AK12" s="28"/>
      <c r="AL12" s="201">
        <f>COUNT(H12:N12,W12:AC12)*10</f>
        <v>0</v>
      </c>
      <c r="AM12" s="202"/>
      <c r="AN12" s="203">
        <f>SUM(H12:N12,W12:AC12)</f>
        <v>0</v>
      </c>
      <c r="AO12" s="204"/>
      <c r="AP12" s="28"/>
      <c r="AQ12" s="205">
        <f>IF(ISERROR(AN12/AL12*100),"",AN12/AL12*100)</f>
      </c>
      <c r="AR12" s="206"/>
      <c r="AS12" s="28"/>
      <c r="AT12" s="207">
        <f>IF(ISNUMBER(epe),1,0)</f>
        <v>0</v>
      </c>
      <c r="AU12" s="28"/>
      <c r="AV12" s="28"/>
      <c r="AW12" s="28"/>
      <c r="AX12" s="28"/>
      <c r="AY12" s="28"/>
      <c r="AZ12" s="28"/>
      <c r="BA12" s="28"/>
      <c r="BB12" s="28"/>
      <c r="BC12" s="28"/>
      <c r="BD12" s="28"/>
      <c r="BE12" s="28"/>
      <c r="BF12" s="28"/>
      <c r="BG12" s="28"/>
      <c r="BH12" s="28"/>
      <c r="BI12" s="28"/>
      <c r="BJ12" s="28"/>
      <c r="BK12" s="28"/>
      <c r="BL12" s="28"/>
      <c r="BM12" s="28"/>
      <c r="BN12" s="28"/>
      <c r="BO12" s="28"/>
    </row>
    <row r="13" spans="2:67" ht="15" thickTop="1">
      <c r="B13" s="183"/>
      <c r="C13" s="213"/>
      <c r="D13" s="174"/>
      <c r="E13" s="214"/>
      <c r="F13" s="214"/>
      <c r="G13" s="214"/>
      <c r="H13" s="214"/>
      <c r="I13" s="214"/>
      <c r="J13" s="214"/>
      <c r="K13" s="28"/>
      <c r="L13" s="174"/>
      <c r="M13" s="214"/>
      <c r="N13" s="214"/>
      <c r="O13" s="214"/>
      <c r="P13" s="214"/>
      <c r="Q13" s="214"/>
      <c r="R13" s="214"/>
      <c r="S13" s="214"/>
      <c r="T13" s="28"/>
      <c r="U13" s="28"/>
      <c r="V13" s="174"/>
      <c r="W13" s="28"/>
      <c r="X13" s="28"/>
      <c r="Y13" s="28"/>
      <c r="Z13" s="28"/>
      <c r="AA13" s="28"/>
      <c r="AB13" s="28"/>
      <c r="AC13" s="28"/>
      <c r="AD13" s="28"/>
      <c r="AE13" s="28"/>
      <c r="AF13" s="208"/>
      <c r="AG13" s="28"/>
      <c r="AH13" s="200"/>
      <c r="AI13" s="28"/>
      <c r="AJ13" s="28"/>
      <c r="AK13" s="28"/>
      <c r="AL13" s="28"/>
      <c r="AM13" s="28"/>
      <c r="AN13" s="28"/>
      <c r="AO13" s="28"/>
      <c r="AP13" s="28"/>
      <c r="AQ13" s="209"/>
      <c r="AR13" s="209"/>
      <c r="AS13" s="28"/>
      <c r="AT13" s="28"/>
      <c r="AU13" s="28"/>
      <c r="AV13" s="28"/>
      <c r="AW13" s="28"/>
      <c r="AX13" s="28"/>
      <c r="AY13" s="28"/>
      <c r="AZ13" s="28"/>
      <c r="BA13" s="28"/>
      <c r="BB13" s="28"/>
      <c r="BC13" s="28"/>
      <c r="BD13" s="28"/>
      <c r="BE13" s="28"/>
      <c r="BF13" s="28"/>
      <c r="BG13" s="28"/>
      <c r="BH13" s="28"/>
      <c r="BI13" s="28"/>
      <c r="BJ13" s="28"/>
      <c r="BK13" s="28"/>
      <c r="BL13" s="28"/>
      <c r="BM13" s="28"/>
      <c r="BN13" s="28"/>
      <c r="BO13" s="28"/>
    </row>
    <row r="14" spans="2:67" ht="15" thickBot="1">
      <c r="B14" s="183"/>
      <c r="C14" s="213"/>
      <c r="D14" s="174"/>
      <c r="E14" s="214"/>
      <c r="F14" s="214"/>
      <c r="G14" s="214"/>
      <c r="H14" s="214"/>
      <c r="I14" s="214"/>
      <c r="J14" s="214"/>
      <c r="K14" s="28"/>
      <c r="L14" s="174"/>
      <c r="M14" s="214"/>
      <c r="N14" s="214"/>
      <c r="O14" s="214"/>
      <c r="P14" s="214"/>
      <c r="Q14" s="214"/>
      <c r="R14" s="214"/>
      <c r="S14" s="214"/>
      <c r="T14" s="28"/>
      <c r="U14" s="28"/>
      <c r="V14" s="174"/>
      <c r="W14" s="28"/>
      <c r="X14" s="28"/>
      <c r="Y14" s="28"/>
      <c r="Z14" s="28"/>
      <c r="AA14" s="28"/>
      <c r="AB14" s="28"/>
      <c r="AC14" s="28"/>
      <c r="AF14" s="175"/>
      <c r="AH14" s="200"/>
      <c r="AI14" s="28"/>
      <c r="AJ14" s="28"/>
      <c r="AK14" s="28"/>
      <c r="AL14" s="28"/>
      <c r="AM14" s="28"/>
      <c r="AN14" s="28"/>
      <c r="AO14" s="28"/>
      <c r="AP14" s="28"/>
      <c r="AQ14" s="209"/>
      <c r="AR14" s="209"/>
      <c r="AS14" s="28"/>
      <c r="AT14" s="28"/>
      <c r="AU14" s="28"/>
      <c r="AV14" s="28"/>
      <c r="AW14" s="28"/>
      <c r="AX14" s="28"/>
      <c r="AY14" s="28"/>
      <c r="AZ14" s="28"/>
      <c r="BA14" s="28"/>
      <c r="BB14" s="28"/>
      <c r="BC14" s="28"/>
      <c r="BD14" s="28"/>
      <c r="BE14" s="28"/>
      <c r="BF14" s="28"/>
      <c r="BG14" s="28"/>
      <c r="BH14" s="28"/>
      <c r="BI14" s="28"/>
      <c r="BJ14" s="28"/>
      <c r="BK14" s="28"/>
      <c r="BL14" s="28"/>
      <c r="BM14" s="28"/>
      <c r="BN14" s="28"/>
      <c r="BO14" s="28"/>
    </row>
    <row r="15" spans="2:67" ht="15.75" thickBot="1" thickTop="1">
      <c r="B15" s="183"/>
      <c r="C15" s="213"/>
      <c r="D15" s="174"/>
      <c r="E15" s="214"/>
      <c r="F15" s="214"/>
      <c r="G15" s="214"/>
      <c r="H15" s="214"/>
      <c r="I15" s="214"/>
      <c r="J15" s="214"/>
      <c r="K15" s="28"/>
      <c r="L15" s="174"/>
      <c r="M15" s="214"/>
      <c r="N15" s="214"/>
      <c r="O15" s="214"/>
      <c r="P15" s="214"/>
      <c r="Q15" s="214"/>
      <c r="R15" s="214"/>
      <c r="S15" s="214"/>
      <c r="T15" s="28"/>
      <c r="U15" s="28"/>
      <c r="V15" s="174"/>
      <c r="W15" s="28"/>
      <c r="X15" s="28"/>
      <c r="Y15" s="28"/>
      <c r="Z15" s="28"/>
      <c r="AA15" s="28"/>
      <c r="AB15" s="28"/>
      <c r="AC15" s="28"/>
      <c r="AD15" s="199" t="s">
        <v>414</v>
      </c>
      <c r="AE15" s="215"/>
      <c r="AF15" s="570" t="str">
        <f>IF(ede="n/a",epe,(IF(epe="n/a",ede,(ede+epe)/2)))</f>
        <v>n/a</v>
      </c>
      <c r="AG15" s="571"/>
      <c r="AH15" s="200"/>
      <c r="AI15" s="28"/>
      <c r="AJ15" s="28"/>
      <c r="AK15" s="28"/>
      <c r="AL15" s="28"/>
      <c r="AM15" s="28"/>
      <c r="AN15" s="28"/>
      <c r="AO15" s="28"/>
      <c r="AP15" s="28"/>
      <c r="AQ15" s="209"/>
      <c r="AR15" s="209"/>
      <c r="AS15" s="28"/>
      <c r="AT15" s="28"/>
      <c r="AU15" s="28"/>
      <c r="AV15" s="28"/>
      <c r="AW15" s="28"/>
      <c r="AX15" s="28"/>
      <c r="AY15" s="28"/>
      <c r="AZ15" s="28"/>
      <c r="BA15" s="28"/>
      <c r="BB15" s="28"/>
      <c r="BC15" s="28"/>
      <c r="BD15" s="28"/>
      <c r="BE15" s="28"/>
      <c r="BF15" s="28"/>
      <c r="BG15" s="28"/>
      <c r="BH15" s="28"/>
      <c r="BI15" s="28"/>
      <c r="BJ15" s="28"/>
      <c r="BK15" s="28"/>
      <c r="BL15" s="28"/>
      <c r="BM15" s="28"/>
      <c r="BN15" s="28"/>
      <c r="BO15" s="28"/>
    </row>
    <row r="16" spans="2:67" ht="15" thickTop="1">
      <c r="B16" s="183"/>
      <c r="C16" s="213"/>
      <c r="D16" s="174"/>
      <c r="E16" s="214"/>
      <c r="F16" s="214"/>
      <c r="G16" s="214"/>
      <c r="H16" s="214"/>
      <c r="I16" s="214"/>
      <c r="J16" s="214"/>
      <c r="K16" s="28"/>
      <c r="L16" s="174"/>
      <c r="M16" s="214"/>
      <c r="N16" s="214"/>
      <c r="O16" s="214"/>
      <c r="P16" s="214"/>
      <c r="Q16" s="214"/>
      <c r="R16" s="214"/>
      <c r="S16" s="214"/>
      <c r="T16" s="28"/>
      <c r="U16" s="28"/>
      <c r="V16" s="174"/>
      <c r="W16" s="28"/>
      <c r="X16" s="28"/>
      <c r="Y16" s="28"/>
      <c r="Z16" s="28"/>
      <c r="AA16" s="28"/>
      <c r="AB16" s="28"/>
      <c r="AC16" s="28"/>
      <c r="AD16" s="199"/>
      <c r="AE16" s="215"/>
      <c r="AF16" s="216"/>
      <c r="AG16" s="216"/>
      <c r="AH16" s="200"/>
      <c r="AI16" s="28"/>
      <c r="AJ16" s="28"/>
      <c r="AK16" s="28"/>
      <c r="AL16" s="28"/>
      <c r="AM16" s="28"/>
      <c r="AN16" s="28"/>
      <c r="AO16" s="28"/>
      <c r="AP16" s="28"/>
      <c r="AQ16" s="209"/>
      <c r="AR16" s="209"/>
      <c r="AS16" s="28"/>
      <c r="AT16" s="28"/>
      <c r="AU16" s="28"/>
      <c r="AV16" s="28"/>
      <c r="AW16" s="28"/>
      <c r="AX16" s="28"/>
      <c r="AY16" s="28"/>
      <c r="AZ16" s="28"/>
      <c r="BA16" s="28"/>
      <c r="BB16" s="28"/>
      <c r="BC16" s="28"/>
      <c r="BD16" s="28"/>
      <c r="BE16" s="28"/>
      <c r="BF16" s="28"/>
      <c r="BG16" s="28"/>
      <c r="BH16" s="28"/>
      <c r="BI16" s="28"/>
      <c r="BJ16" s="28"/>
      <c r="BK16" s="28"/>
      <c r="BL16" s="28"/>
      <c r="BM16" s="28"/>
      <c r="BN16" s="28"/>
      <c r="BO16" s="28"/>
    </row>
    <row r="17" spans="2:67" ht="18">
      <c r="B17" s="217"/>
      <c r="C17" s="604" t="s">
        <v>298</v>
      </c>
      <c r="D17" s="604"/>
      <c r="E17" s="604"/>
      <c r="F17" s="604"/>
      <c r="G17" s="604"/>
      <c r="H17" s="604"/>
      <c r="I17" s="604"/>
      <c r="J17" s="604"/>
      <c r="K17" s="604"/>
      <c r="L17" s="604"/>
      <c r="M17" s="604"/>
      <c r="N17" s="604"/>
      <c r="O17" s="604"/>
      <c r="P17" s="604"/>
      <c r="Q17" s="604"/>
      <c r="R17" s="604"/>
      <c r="S17" s="604"/>
      <c r="T17" s="604"/>
      <c r="U17" s="604"/>
      <c r="V17" s="604"/>
      <c r="W17" s="604"/>
      <c r="X17" s="604"/>
      <c r="Y17" s="604"/>
      <c r="Z17" s="604"/>
      <c r="AA17" s="604"/>
      <c r="AB17" s="604"/>
      <c r="AC17" s="604"/>
      <c r="AD17" s="604"/>
      <c r="AE17" s="604"/>
      <c r="AF17" s="604"/>
      <c r="AG17" s="604"/>
      <c r="AH17" s="605"/>
      <c r="AI17" s="28"/>
      <c r="AJ17" s="28"/>
      <c r="AK17" s="28"/>
      <c r="AL17" s="28"/>
      <c r="AM17" s="28"/>
      <c r="AN17" s="28"/>
      <c r="AO17" s="28"/>
      <c r="AP17" s="28"/>
      <c r="AQ17" s="209"/>
      <c r="AR17" s="209"/>
      <c r="AS17" s="28"/>
      <c r="AT17" s="28"/>
      <c r="AU17" s="28"/>
      <c r="AV17" s="28"/>
      <c r="AW17" s="28"/>
      <c r="AX17" s="28"/>
      <c r="AY17" s="28"/>
      <c r="AZ17" s="28"/>
      <c r="BA17" s="28"/>
      <c r="BB17" s="28"/>
      <c r="BC17" s="28"/>
      <c r="BD17" s="28"/>
      <c r="BE17" s="28"/>
      <c r="BF17" s="28"/>
      <c r="BG17" s="28"/>
      <c r="BH17" s="28"/>
      <c r="BI17" s="28"/>
      <c r="BJ17" s="28"/>
      <c r="BK17" s="28"/>
      <c r="BL17" s="28"/>
      <c r="BM17" s="28"/>
      <c r="BN17" s="28"/>
      <c r="BO17" s="28"/>
    </row>
    <row r="18" spans="2:48" ht="15.75" thickBot="1">
      <c r="B18" s="183"/>
      <c r="C18" s="184"/>
      <c r="D18" s="174"/>
      <c r="E18" s="174"/>
      <c r="F18" s="174"/>
      <c r="G18" s="174"/>
      <c r="H18" s="180"/>
      <c r="I18" s="180"/>
      <c r="J18" s="180"/>
      <c r="K18" s="180"/>
      <c r="L18" s="180"/>
      <c r="N18" s="191" t="s">
        <v>378</v>
      </c>
      <c r="O18" s="191" t="s">
        <v>379</v>
      </c>
      <c r="P18" s="191" t="s">
        <v>380</v>
      </c>
      <c r="Q18" s="191" t="s">
        <v>381</v>
      </c>
      <c r="R18" s="191" t="s">
        <v>382</v>
      </c>
      <c r="S18" s="191" t="s">
        <v>383</v>
      </c>
      <c r="T18" s="191" t="s">
        <v>388</v>
      </c>
      <c r="U18" s="191" t="s">
        <v>389</v>
      </c>
      <c r="V18" s="191" t="s">
        <v>390</v>
      </c>
      <c r="W18" s="191"/>
      <c r="X18" s="180"/>
      <c r="Y18" s="174"/>
      <c r="Z18" s="180"/>
      <c r="AA18" s="180"/>
      <c r="AB18" s="180"/>
      <c r="AC18" s="180"/>
      <c r="AD18" s="180"/>
      <c r="AE18" s="180"/>
      <c r="AF18" s="187"/>
      <c r="AG18" s="180"/>
      <c r="AH18" s="188"/>
      <c r="AI18" s="180"/>
      <c r="AJ18" s="180"/>
      <c r="AK18" s="180"/>
      <c r="AL18" s="174"/>
      <c r="AM18" s="174"/>
      <c r="AN18" s="180"/>
      <c r="AO18" s="180"/>
      <c r="AP18" s="180"/>
      <c r="AQ18" s="218"/>
      <c r="AR18" s="218"/>
      <c r="AS18" s="180"/>
      <c r="AT18" s="182"/>
      <c r="AU18" s="180"/>
      <c r="AV18" s="174"/>
    </row>
    <row r="19" spans="2:48" ht="16.5" thickBot="1" thickTop="1">
      <c r="B19" s="183"/>
      <c r="C19" s="153">
        <v>5</v>
      </c>
      <c r="D19" s="153" t="s">
        <v>441</v>
      </c>
      <c r="E19" s="174"/>
      <c r="F19" s="174"/>
      <c r="G19" s="174"/>
      <c r="H19" s="180"/>
      <c r="I19" s="180"/>
      <c r="J19" s="180"/>
      <c r="K19" s="180"/>
      <c r="L19" s="180"/>
      <c r="N19" s="195">
        <f>IF(ISBLANK('process audit_checklist'!L36),"",'process audit_checklist'!L36)</f>
        <v>10</v>
      </c>
      <c r="O19" s="195">
        <f>IF(ISBLANK('process audit_checklist'!L37),"",'process audit_checklist'!L37)</f>
        <v>10</v>
      </c>
      <c r="P19" s="195">
        <f>IF(ISBLANK('process audit_checklist'!L38),"",'process audit_checklist'!L38)</f>
        <v>10</v>
      </c>
      <c r="Q19" s="195">
        <f>IF(ISBLANK('process audit_checklist'!L39),"",'process audit_checklist'!L39)</f>
        <v>10</v>
      </c>
      <c r="R19" s="195">
        <f>IF(ISBLANK('process audit_checklist'!L40),"",'process audit_checklist'!L40)</f>
        <v>10</v>
      </c>
      <c r="S19" s="195">
        <f>IF(ISBLANK('process audit_checklist'!L41),"",'process audit_checklist'!L41)</f>
        <v>10</v>
      </c>
      <c r="T19" s="195">
        <f>IF(ISBLANK('process audit_checklist'!L42),"",'process audit_checklist'!L42)</f>
        <v>10</v>
      </c>
      <c r="U19" s="195">
        <f>IF(ISBLANK('process audit_checklist'!L43),"",'process audit_checklist'!L43)</f>
        <v>10</v>
      </c>
      <c r="V19" s="195">
        <f>IF(ISBLANK('process audit_checklist'!L44),"",'process audit_checklist'!L44)</f>
        <v>10</v>
      </c>
      <c r="W19" s="196"/>
      <c r="X19" s="180"/>
      <c r="Y19" s="174"/>
      <c r="Z19" s="180"/>
      <c r="AA19" s="180"/>
      <c r="AB19" s="180"/>
      <c r="AC19" s="180"/>
      <c r="AD19" s="199" t="s">
        <v>391</v>
      </c>
      <c r="AE19" s="28"/>
      <c r="AF19" s="570">
        <f>IF(AL19=0," ",ROUND(AQ19,0))</f>
        <v>100</v>
      </c>
      <c r="AG19" s="571"/>
      <c r="AH19" s="188"/>
      <c r="AI19" s="180"/>
      <c r="AJ19" s="180"/>
      <c r="AK19" s="180"/>
      <c r="AL19" s="201">
        <f>COUNT(N19:W19)*10</f>
        <v>90</v>
      </c>
      <c r="AM19" s="202"/>
      <c r="AN19" s="203">
        <f>SUM(N19:W19)</f>
        <v>90</v>
      </c>
      <c r="AO19" s="204"/>
      <c r="AP19" s="28"/>
      <c r="AQ19" s="205">
        <f>IF(ISERROR(AN19/AL19*100),"",AN19/AL19*100)</f>
        <v>100</v>
      </c>
      <c r="AR19" s="206"/>
      <c r="AS19" s="180"/>
      <c r="AT19" s="219"/>
      <c r="AU19" s="180"/>
      <c r="AV19" s="174"/>
    </row>
    <row r="20" spans="2:48" ht="15.75" thickTop="1">
      <c r="B20" s="183"/>
      <c r="C20" s="174"/>
      <c r="D20" s="174"/>
      <c r="E20" s="174"/>
      <c r="F20" s="174"/>
      <c r="G20" s="174"/>
      <c r="H20" s="174"/>
      <c r="I20" s="174"/>
      <c r="J20" s="174"/>
      <c r="K20" s="174"/>
      <c r="L20" s="174"/>
      <c r="M20" s="174"/>
      <c r="N20" s="174"/>
      <c r="O20" s="174"/>
      <c r="P20" s="174"/>
      <c r="Q20" s="174"/>
      <c r="R20" s="174"/>
      <c r="S20" s="174"/>
      <c r="T20" s="174"/>
      <c r="U20" s="174"/>
      <c r="V20" s="174"/>
      <c r="W20" s="174"/>
      <c r="X20" s="174"/>
      <c r="Y20" s="174"/>
      <c r="Z20" s="180"/>
      <c r="AA20" s="180"/>
      <c r="AB20" s="185"/>
      <c r="AC20" s="180"/>
      <c r="AD20" s="220"/>
      <c r="AE20" s="220"/>
      <c r="AF20" s="221"/>
      <c r="AG20" s="220"/>
      <c r="AH20" s="222"/>
      <c r="AI20" s="220"/>
      <c r="AJ20" s="220"/>
      <c r="AK20" s="220"/>
      <c r="AL20" s="220"/>
      <c r="AM20" s="180"/>
      <c r="AN20" s="180"/>
      <c r="AO20" s="180"/>
      <c r="AP20" s="180"/>
      <c r="AQ20" s="218"/>
      <c r="AR20" s="218"/>
      <c r="AS20" s="180"/>
      <c r="AT20" s="182"/>
      <c r="AU20" s="180"/>
      <c r="AV20" s="174"/>
    </row>
    <row r="21" spans="2:48" ht="15">
      <c r="B21" s="183"/>
      <c r="C21" s="153">
        <v>6</v>
      </c>
      <c r="D21" s="153" t="s">
        <v>435</v>
      </c>
      <c r="E21" s="153"/>
      <c r="F21" s="185"/>
      <c r="G21" s="185"/>
      <c r="H21" s="185"/>
      <c r="I21" s="185"/>
      <c r="J21" s="185"/>
      <c r="K21" s="185"/>
      <c r="L21" s="185"/>
      <c r="M21" s="185"/>
      <c r="N21" s="185"/>
      <c r="O21" s="185"/>
      <c r="P21" s="185"/>
      <c r="Q21" s="185"/>
      <c r="R21" s="185"/>
      <c r="S21" s="153"/>
      <c r="T21" s="185"/>
      <c r="U21" s="185"/>
      <c r="V21" s="185"/>
      <c r="W21" s="185"/>
      <c r="X21" s="185"/>
      <c r="Y21" s="185"/>
      <c r="Z21" s="185"/>
      <c r="AA21" s="185"/>
      <c r="AB21" s="185"/>
      <c r="AC21" s="185"/>
      <c r="AD21" s="186"/>
      <c r="AE21" s="28"/>
      <c r="AF21" s="223"/>
      <c r="AG21" s="185"/>
      <c r="AH21" s="224"/>
      <c r="AI21" s="153"/>
      <c r="AJ21" s="153"/>
      <c r="AK21" s="185"/>
      <c r="AL21" s="185"/>
      <c r="AM21" s="185"/>
      <c r="AN21" s="180"/>
      <c r="AO21" s="225"/>
      <c r="AP21" s="226"/>
      <c r="AQ21" s="218"/>
      <c r="AR21" s="218"/>
      <c r="AS21" s="227"/>
      <c r="AT21" s="227"/>
      <c r="AU21" s="227"/>
      <c r="AV21" s="153"/>
    </row>
    <row r="22" spans="2:44" ht="15">
      <c r="B22" s="183"/>
      <c r="C22" s="28"/>
      <c r="D22" s="228" t="s">
        <v>436</v>
      </c>
      <c r="E22" s="229"/>
      <c r="F22" s="229"/>
      <c r="G22" s="229"/>
      <c r="H22" s="229"/>
      <c r="I22" s="28"/>
      <c r="J22" s="230" t="s">
        <v>437</v>
      </c>
      <c r="K22" s="229"/>
      <c r="L22" s="229"/>
      <c r="M22" s="229"/>
      <c r="N22" s="229"/>
      <c r="O22" s="229"/>
      <c r="P22" s="229"/>
      <c r="Q22" s="229"/>
      <c r="R22" s="230" t="s">
        <v>438</v>
      </c>
      <c r="S22" s="28"/>
      <c r="T22" s="229"/>
      <c r="U22" s="229"/>
      <c r="V22" s="229"/>
      <c r="W22" s="229"/>
      <c r="X22" s="230" t="s">
        <v>439</v>
      </c>
      <c r="Z22" s="229"/>
      <c r="AA22" s="229"/>
      <c r="AB22" s="229"/>
      <c r="AC22" s="28"/>
      <c r="AD22" s="28"/>
      <c r="AE22" s="229"/>
      <c r="AF22" s="231"/>
      <c r="AG22" s="229"/>
      <c r="AH22" s="232"/>
      <c r="AI22" s="229"/>
      <c r="AJ22" s="229"/>
      <c r="AK22" s="229"/>
      <c r="AL22" s="229"/>
      <c r="AM22" s="229"/>
      <c r="AN22" s="229"/>
      <c r="AO22" s="233"/>
      <c r="AP22" s="229"/>
      <c r="AQ22" s="234"/>
      <c r="AR22" s="235"/>
    </row>
    <row r="23" spans="2:45" ht="15">
      <c r="B23" s="183"/>
      <c r="C23" s="191"/>
      <c r="D23" s="236" t="s">
        <v>392</v>
      </c>
      <c r="E23" s="237" t="s">
        <v>115</v>
      </c>
      <c r="F23" s="237" t="s">
        <v>116</v>
      </c>
      <c r="G23" s="237" t="s">
        <v>117</v>
      </c>
      <c r="H23" s="237" t="s">
        <v>118</v>
      </c>
      <c r="I23" s="238"/>
      <c r="J23" s="239" t="s">
        <v>393</v>
      </c>
      <c r="K23" s="240" t="s">
        <v>120</v>
      </c>
      <c r="L23" s="240" t="s">
        <v>121</v>
      </c>
      <c r="M23" s="240" t="s">
        <v>122</v>
      </c>
      <c r="N23" s="237" t="s">
        <v>123</v>
      </c>
      <c r="O23" s="240" t="s">
        <v>37</v>
      </c>
      <c r="P23" s="240" t="s">
        <v>38</v>
      </c>
      <c r="Q23" s="237"/>
      <c r="R23" s="240" t="s">
        <v>394</v>
      </c>
      <c r="S23" s="240" t="s">
        <v>124</v>
      </c>
      <c r="T23" s="240" t="s">
        <v>125</v>
      </c>
      <c r="U23" s="240" t="s">
        <v>126</v>
      </c>
      <c r="V23" s="240" t="s">
        <v>127</v>
      </c>
      <c r="W23" s="238"/>
      <c r="X23" s="239" t="s">
        <v>395</v>
      </c>
      <c r="Y23" s="240" t="s">
        <v>129</v>
      </c>
      <c r="Z23" s="240" t="s">
        <v>130</v>
      </c>
      <c r="AA23" s="240" t="s">
        <v>131</v>
      </c>
      <c r="AB23" s="240" t="s">
        <v>132</v>
      </c>
      <c r="AC23" s="240" t="s">
        <v>133</v>
      </c>
      <c r="AD23" s="240"/>
      <c r="AE23" s="241"/>
      <c r="AF23" s="223"/>
      <c r="AG23" s="170"/>
      <c r="AH23" s="242"/>
      <c r="AI23" s="243"/>
      <c r="AJ23" s="243"/>
      <c r="AK23" s="180"/>
      <c r="AL23" s="176"/>
      <c r="AM23" s="244"/>
      <c r="AN23" s="176"/>
      <c r="AO23" s="169"/>
      <c r="AP23" s="170"/>
      <c r="AQ23" s="218"/>
      <c r="AR23" s="245"/>
      <c r="AS23" s="170"/>
    </row>
    <row r="24" spans="2:49" ht="15.75" thickBot="1">
      <c r="B24" s="183"/>
      <c r="C24" s="199"/>
      <c r="D24" s="246" t="s">
        <v>447</v>
      </c>
      <c r="E24" s="247"/>
      <c r="F24" s="243"/>
      <c r="G24" s="243"/>
      <c r="H24" s="247"/>
      <c r="I24" s="243"/>
      <c r="J24" s="572" t="str">
        <f>IF(ISBLANK('audit summary'!F18),"",'audit summary'!F18)</f>
        <v>ghjghjg</v>
      </c>
      <c r="K24" s="572"/>
      <c r="L24" s="572"/>
      <c r="M24" s="572"/>
      <c r="N24" s="572"/>
      <c r="O24" s="572"/>
      <c r="P24" s="572"/>
      <c r="Q24" s="572"/>
      <c r="R24" s="572"/>
      <c r="S24" s="572"/>
      <c r="T24" s="572"/>
      <c r="U24" s="572"/>
      <c r="V24" s="572"/>
      <c r="W24" s="572"/>
      <c r="X24" s="572"/>
      <c r="Y24" s="572"/>
      <c r="Z24" s="572"/>
      <c r="AA24" s="572"/>
      <c r="AB24" s="572"/>
      <c r="AC24" s="572"/>
      <c r="AD24" s="243"/>
      <c r="AE24" s="199" t="s">
        <v>396</v>
      </c>
      <c r="AF24" s="248"/>
      <c r="AG24" s="167"/>
      <c r="AH24" s="200"/>
      <c r="AI24" s="28"/>
      <c r="AJ24" s="28"/>
      <c r="AK24" s="180"/>
      <c r="AL24" s="176"/>
      <c r="AM24" s="176"/>
      <c r="AN24" s="176"/>
      <c r="AO24" s="168"/>
      <c r="AP24" s="174"/>
      <c r="AQ24" s="171"/>
      <c r="AR24" s="171"/>
      <c r="AS24" s="170"/>
      <c r="AW24" s="247"/>
    </row>
    <row r="25" spans="2:49" ht="15.75" thickBot="1" thickTop="1">
      <c r="B25" s="183"/>
      <c r="C25" s="249"/>
      <c r="D25" s="195">
        <f>IF(ISBLANK('process audit_checklist'!C47),"",'process audit_checklist'!C47)</f>
        <v>10</v>
      </c>
      <c r="E25" s="195">
        <f>IF(ISBLANK('process audit_checklist'!C48),"",'process audit_checklist'!C48)</f>
        <v>0</v>
      </c>
      <c r="F25" s="195">
        <f>IF(ISBLANK('process audit_checklist'!C49),"",'process audit_checklist'!C49)</f>
        <v>10</v>
      </c>
      <c r="G25" s="195">
        <f>IF(ISBLANK('process audit_checklist'!C50),"",'process audit_checklist'!C50)</f>
        <v>10</v>
      </c>
      <c r="H25" s="195">
        <f>IF(ISBLANK('process audit_checklist'!C51),"",'process audit_checklist'!C51)</f>
        <v>6</v>
      </c>
      <c r="I25" s="250"/>
      <c r="J25" s="195">
        <f>IF(ISBLANK('process audit_checklist'!C54),"",'process audit_checklist'!C54)</f>
        <v>10</v>
      </c>
      <c r="K25" s="195">
        <f>IF(ISBLANK('process audit_checklist'!C55),"",'process audit_checklist'!C55)</f>
        <v>10</v>
      </c>
      <c r="L25" s="195">
        <f>IF(ISBLANK('process audit_checklist'!C56),"",'process audit_checklist'!C56)</f>
        <v>10</v>
      </c>
      <c r="M25" s="195">
        <f>IF(ISBLANK('process audit_checklist'!C57),"",'process audit_checklist'!C57)</f>
        <v>10</v>
      </c>
      <c r="N25" s="195">
        <f>IF(ISBLANK('process audit_checklist'!C58),"",'process audit_checklist'!C58)</f>
        <v>10</v>
      </c>
      <c r="O25" s="195">
        <f>IF(ISBLANK('process audit_checklist'!C59),"",'process audit_checklist'!C59)</f>
        <v>10</v>
      </c>
      <c r="P25" s="195">
        <f>IF(ISBLANK('process audit_checklist'!C60),"",'process audit_checklist'!C60)</f>
        <v>10</v>
      </c>
      <c r="Q25" s="214"/>
      <c r="R25" s="195">
        <f>IF(ISBLANK('process audit_checklist'!C63),"",'process audit_checklist'!C63)</f>
        <v>10</v>
      </c>
      <c r="S25" s="195">
        <f>IF(ISBLANK('process audit_checklist'!C64),"",'process audit_checklist'!C64)</f>
        <v>10</v>
      </c>
      <c r="T25" s="195">
        <f>IF(ISBLANK('process audit_checklist'!C65),"",'process audit_checklist'!C65)</f>
        <v>10</v>
      </c>
      <c r="U25" s="195">
        <f>IF(ISBLANK('process audit_checklist'!C66),"",'process audit_checklist'!C66)</f>
        <v>10</v>
      </c>
      <c r="V25" s="195">
        <f>IF(ISBLANK('process audit_checklist'!C67),"",'process audit_checklist'!C67)</f>
        <v>10</v>
      </c>
      <c r="W25" s="250"/>
      <c r="X25" s="195">
        <f>IF(ISBLANK('process audit_checklist'!C70),"",'process audit_checklist'!C70)</f>
        <v>8</v>
      </c>
      <c r="Y25" s="195">
        <f>IF(ISBLANK('process audit_checklist'!C71),"",'process audit_checklist'!C71)</f>
        <v>10</v>
      </c>
      <c r="Z25" s="195">
        <f>IF(ISBLANK('process audit_checklist'!C72),"",'process audit_checklist'!C72)</f>
        <v>10</v>
      </c>
      <c r="AA25" s="195">
        <f>IF(ISBLANK('process audit_checklist'!C73),"",'process audit_checklist'!C73)</f>
        <v>10</v>
      </c>
      <c r="AB25" s="195">
        <f>IF(ISBLANK('process audit_checklist'!C74),"",'process audit_checklist'!C74)</f>
        <v>10</v>
      </c>
      <c r="AC25" s="195">
        <f>IF(ISBLANK('process audit_checklist'!C75),"",'process audit_checklist'!C75)</f>
        <v>10</v>
      </c>
      <c r="AD25" s="196"/>
      <c r="AE25" s="249"/>
      <c r="AF25" s="570">
        <f>IF(AL25=0," ",ROUND(AQ25,0))</f>
        <v>89</v>
      </c>
      <c r="AG25" s="571"/>
      <c r="AH25" s="200"/>
      <c r="AI25" s="28"/>
      <c r="AJ25" s="28"/>
      <c r="AK25" s="250"/>
      <c r="AL25" s="201">
        <f>COUNT(D25:AD25)*10</f>
        <v>230</v>
      </c>
      <c r="AM25" s="202"/>
      <c r="AN25" s="203">
        <f>SUM(D25:H25)+SUM(J25:O25)+SUM(R25:V25)+SUM(X25:AD25)</f>
        <v>204</v>
      </c>
      <c r="AO25" s="204"/>
      <c r="AP25" s="193"/>
      <c r="AQ25" s="205">
        <f>IF(ISERROR(AN25/AL25*100),"",AN25/AL25*100)</f>
        <v>88.69565217391305</v>
      </c>
      <c r="AR25" s="206"/>
      <c r="AS25" s="220"/>
      <c r="AW25" s="247"/>
    </row>
    <row r="26" spans="2:49" ht="15.75" thickBot="1" thickTop="1">
      <c r="B26" s="183"/>
      <c r="C26" s="199"/>
      <c r="D26" s="246" t="s">
        <v>448</v>
      </c>
      <c r="E26" s="251"/>
      <c r="F26" s="180"/>
      <c r="G26" s="180"/>
      <c r="H26" s="247"/>
      <c r="I26" s="180"/>
      <c r="J26" s="572" t="str">
        <f>IF(ISBLANK('audit summary'!F19),"",'audit summary'!F19)</f>
        <v>hjkghj</v>
      </c>
      <c r="K26" s="572"/>
      <c r="L26" s="572"/>
      <c r="M26" s="572"/>
      <c r="N26" s="572"/>
      <c r="O26" s="572"/>
      <c r="P26" s="572"/>
      <c r="Q26" s="572"/>
      <c r="R26" s="572"/>
      <c r="S26" s="572"/>
      <c r="T26" s="572"/>
      <c r="U26" s="572"/>
      <c r="V26" s="572"/>
      <c r="W26" s="572"/>
      <c r="X26" s="572"/>
      <c r="Y26" s="572"/>
      <c r="Z26" s="572"/>
      <c r="AA26" s="572"/>
      <c r="AB26" s="572"/>
      <c r="AC26" s="572"/>
      <c r="AD26" s="184" t="s">
        <v>566</v>
      </c>
      <c r="AE26" s="199" t="s">
        <v>397</v>
      </c>
      <c r="AF26" s="252"/>
      <c r="AG26" s="253"/>
      <c r="AH26" s="200"/>
      <c r="AI26" s="28"/>
      <c r="AJ26" s="28"/>
      <c r="AK26" s="180"/>
      <c r="AL26" s="198"/>
      <c r="AM26" s="198"/>
      <c r="AN26" s="198"/>
      <c r="AO26" s="198"/>
      <c r="AP26" s="198"/>
      <c r="AQ26" s="254"/>
      <c r="AR26" s="254"/>
      <c r="AS26" s="174"/>
      <c r="AW26" s="28"/>
    </row>
    <row r="27" spans="2:49" ht="15.75" thickBot="1" thickTop="1">
      <c r="B27" s="183"/>
      <c r="C27" s="249"/>
      <c r="D27" s="195">
        <f>IF(ISBLANK('process audit_checklist'!D47),"",'process audit_checklist'!D47)</f>
        <v>10</v>
      </c>
      <c r="E27" s="195">
        <f>IF(ISBLANK('process audit_checklist'!D48),"",'process audit_checklist'!D48)</f>
        <v>4</v>
      </c>
      <c r="F27" s="195">
        <f>IF(ISBLANK('process audit_checklist'!D49),"",'process audit_checklist'!D49)</f>
        <v>10</v>
      </c>
      <c r="G27" s="195">
        <f>IF(ISBLANK('process audit_checklist'!D50),"",'process audit_checklist'!D50)</f>
        <v>10</v>
      </c>
      <c r="H27" s="195">
        <f>IF(ISBLANK('process audit_checklist'!D51),"",'process audit_checklist'!D51)</f>
        <v>6</v>
      </c>
      <c r="I27" s="250"/>
      <c r="J27" s="195">
        <f>IF(ISBLANK('process audit_checklist'!D54),"",'process audit_checklist'!D54)</f>
        <v>10</v>
      </c>
      <c r="K27" s="195">
        <f>IF(ISBLANK('process audit_checklist'!D55),"",'process audit_checklist'!D55)</f>
        <v>10</v>
      </c>
      <c r="L27" s="195">
        <f>IF(ISBLANK('process audit_checklist'!D56),"",'process audit_checklist'!D56)</f>
        <v>10</v>
      </c>
      <c r="M27" s="195">
        <f>IF(ISBLANK('process audit_checklist'!D57),"",'process audit_checklist'!D57)</f>
        <v>10</v>
      </c>
      <c r="N27" s="195">
        <f>IF(ISBLANK('process audit_checklist'!D58),"",'process audit_checklist'!D58)</f>
        <v>10</v>
      </c>
      <c r="O27" s="195">
        <f>IF(ISBLANK('process audit_checklist'!D59),"",'process audit_checklist'!D59)</f>
        <v>10</v>
      </c>
      <c r="P27" s="195">
        <f>IF(ISBLANK('process audit_checklist'!D60),"",'process audit_checklist'!D60)</f>
        <v>10</v>
      </c>
      <c r="Q27" s="214"/>
      <c r="R27" s="195">
        <f>IF(ISBLANK('process audit_checklist'!D63),"",'process audit_checklist'!D63)</f>
        <v>10</v>
      </c>
      <c r="S27" s="195">
        <f>IF(ISBLANK('process audit_checklist'!D64),"",'process audit_checklist'!D64)</f>
        <v>10</v>
      </c>
      <c r="T27" s="195">
        <f>IF(ISBLANK('process audit_checklist'!D65),"",'process audit_checklist'!D65)</f>
        <v>10</v>
      </c>
      <c r="U27" s="195">
        <f>IF(ISBLANK('process audit_checklist'!D66),"",'process audit_checklist'!D66)</f>
        <v>10</v>
      </c>
      <c r="V27" s="195">
        <f>IF(ISBLANK('process audit_checklist'!D67),"",'process audit_checklist'!D67)</f>
        <v>10</v>
      </c>
      <c r="W27" s="250"/>
      <c r="X27" s="195">
        <f>IF(ISBLANK('process audit_checklist'!D70),"",'process audit_checklist'!D70)</f>
        <v>8</v>
      </c>
      <c r="Y27" s="195">
        <f>IF(ISBLANK('process audit_checklist'!D71),"",'process audit_checklist'!D71)</f>
        <v>10</v>
      </c>
      <c r="Z27" s="195">
        <f>IF(ISBLANK('process audit_checklist'!D72),"",'process audit_checklist'!D72)</f>
        <v>10</v>
      </c>
      <c r="AA27" s="195">
        <f>IF(ISBLANK('process audit_checklist'!D73),"",'process audit_checklist'!D73)</f>
        <v>10</v>
      </c>
      <c r="AB27" s="195">
        <f>IF(ISBLANK('process audit_checklist'!D74),"",'process audit_checklist'!D74)</f>
        <v>10</v>
      </c>
      <c r="AC27" s="195">
        <f>IF(ISBLANK('process audit_checklist'!D75),"",'process audit_checklist'!D75)</f>
        <v>10</v>
      </c>
      <c r="AD27" s="196"/>
      <c r="AE27" s="249"/>
      <c r="AF27" s="570">
        <f>IF(AL27=0," ",ROUND(AQ27,0))</f>
        <v>90</v>
      </c>
      <c r="AG27" s="571"/>
      <c r="AH27" s="200"/>
      <c r="AI27" s="28"/>
      <c r="AJ27" s="28"/>
      <c r="AK27" s="250"/>
      <c r="AL27" s="201">
        <f>COUNT(D27:AD27)*10</f>
        <v>230</v>
      </c>
      <c r="AM27" s="202"/>
      <c r="AN27" s="203">
        <f>SUM(D27:H27)+SUM(J27:O27)+SUM(R27:V27)+SUM(X27:AD27)</f>
        <v>208</v>
      </c>
      <c r="AO27" s="204"/>
      <c r="AP27" s="193"/>
      <c r="AQ27" s="205">
        <f>IF(ISERROR(AN27/AL27*100),"",AN27/AL27*100)</f>
        <v>90.43478260869566</v>
      </c>
      <c r="AR27" s="206"/>
      <c r="AS27" s="220"/>
      <c r="AW27" s="247"/>
    </row>
    <row r="28" spans="2:49" ht="15.75" thickBot="1" thickTop="1">
      <c r="B28" s="183"/>
      <c r="C28" s="199"/>
      <c r="D28" s="246" t="s">
        <v>449</v>
      </c>
      <c r="E28" s="251"/>
      <c r="F28" s="180"/>
      <c r="G28" s="180"/>
      <c r="H28" s="247"/>
      <c r="I28" s="180"/>
      <c r="J28" s="572">
        <f>IF(ISBLANK('audit summary'!F20),"",'audit summary'!F20)</f>
      </c>
      <c r="K28" s="572"/>
      <c r="L28" s="572"/>
      <c r="M28" s="572"/>
      <c r="N28" s="572"/>
      <c r="O28" s="572"/>
      <c r="P28" s="572"/>
      <c r="Q28" s="572"/>
      <c r="R28" s="572"/>
      <c r="S28" s="572"/>
      <c r="T28" s="572"/>
      <c r="U28" s="572"/>
      <c r="V28" s="572"/>
      <c r="W28" s="572"/>
      <c r="X28" s="572"/>
      <c r="Y28" s="572"/>
      <c r="Z28" s="572"/>
      <c r="AA28" s="572"/>
      <c r="AB28" s="572"/>
      <c r="AC28" s="572"/>
      <c r="AD28" s="184"/>
      <c r="AE28" s="199" t="s">
        <v>402</v>
      </c>
      <c r="AF28" s="252"/>
      <c r="AG28" s="253"/>
      <c r="AH28" s="200"/>
      <c r="AI28" s="28"/>
      <c r="AJ28" s="28"/>
      <c r="AK28" s="180"/>
      <c r="AL28" s="198"/>
      <c r="AM28" s="198"/>
      <c r="AN28" s="198"/>
      <c r="AO28" s="198"/>
      <c r="AP28" s="198"/>
      <c r="AQ28" s="254"/>
      <c r="AR28" s="254"/>
      <c r="AS28" s="174"/>
      <c r="AW28" s="28"/>
    </row>
    <row r="29" spans="2:49" ht="15.75" thickBot="1" thickTop="1">
      <c r="B29" s="183"/>
      <c r="C29" s="249"/>
      <c r="D29" s="195">
        <f>IF(ISBLANK('process audit_checklist'!E47),"",'process audit_checklist'!E47)</f>
        <v>10</v>
      </c>
      <c r="E29" s="195">
        <f>IF(ISBLANK('process audit_checklist'!E48),"",'process audit_checklist'!E48)</f>
        <v>4</v>
      </c>
      <c r="F29" s="195">
        <f>IF(ISBLANK('process audit_checklist'!E49),"",'process audit_checklist'!E49)</f>
        <v>10</v>
      </c>
      <c r="G29" s="195">
        <f>IF(ISBLANK('process audit_checklist'!E50),"",'process audit_checklist'!E50)</f>
        <v>10</v>
      </c>
      <c r="H29" s="195">
        <f>IF(ISBLANK('process audit_checklist'!E51),"",'process audit_checklist'!E51)</f>
        <v>6</v>
      </c>
      <c r="I29" s="255"/>
      <c r="J29" s="195">
        <f>IF(ISBLANK('process audit_checklist'!E54),"",'process audit_checklist'!E54)</f>
        <v>10</v>
      </c>
      <c r="K29" s="195">
        <f>IF(ISBLANK('process audit_checklist'!E55),"",'process audit_checklist'!E55)</f>
        <v>10</v>
      </c>
      <c r="L29" s="195">
        <f>IF(ISBLANK('process audit_checklist'!E56),"",'process audit_checklist'!E56)</f>
        <v>10</v>
      </c>
      <c r="M29" s="195">
        <f>IF(ISBLANK('process audit_checklist'!E57),"",'process audit_checklist'!E57)</f>
        <v>10</v>
      </c>
      <c r="N29" s="195">
        <f>IF(ISBLANK('process audit_checklist'!E58),"",'process audit_checklist'!E58)</f>
        <v>10</v>
      </c>
      <c r="O29" s="195">
        <f>IF(ISBLANK('process audit_checklist'!E59),"",'process audit_checklist'!E59)</f>
        <v>10</v>
      </c>
      <c r="P29" s="195">
        <f>IF(ISBLANK('process audit_checklist'!E60),"",'process audit_checklist'!E60)</f>
        <v>10</v>
      </c>
      <c r="Q29" s="256"/>
      <c r="R29" s="195">
        <f>IF(ISBLANK('process audit_checklist'!E63),"",'process audit_checklist'!E63)</f>
        <v>10</v>
      </c>
      <c r="S29" s="195">
        <f>IF(ISBLANK('process audit_checklist'!E64),"",'process audit_checklist'!E64)</f>
        <v>10</v>
      </c>
      <c r="T29" s="195">
        <f>IF(ISBLANK('process audit_checklist'!E65),"",'process audit_checklist'!E65)</f>
        <v>10</v>
      </c>
      <c r="U29" s="195">
        <f>IF(ISBLANK('process audit_checklist'!E66),"",'process audit_checklist'!E66)</f>
        <v>10</v>
      </c>
      <c r="V29" s="195">
        <f>IF(ISBLANK('process audit_checklist'!E67),"",'process audit_checklist'!E67)</f>
        <v>10</v>
      </c>
      <c r="W29" s="255"/>
      <c r="X29" s="195">
        <f>IF(ISBLANK('process audit_checklist'!E70),"",'process audit_checklist'!E70)</f>
        <v>8</v>
      </c>
      <c r="Y29" s="195">
        <f>IF(ISBLANK('process audit_checklist'!E71),"",'process audit_checklist'!E71)</f>
        <v>10</v>
      </c>
      <c r="Z29" s="195">
        <f>IF(ISBLANK('process audit_checklist'!E72),"",'process audit_checklist'!E72)</f>
        <v>10</v>
      </c>
      <c r="AA29" s="195">
        <f>IF(ISBLANK('process audit_checklist'!E73),"",'process audit_checklist'!E73)</f>
        <v>10</v>
      </c>
      <c r="AB29" s="195">
        <f>IF(ISBLANK('process audit_checklist'!E74),"",'process audit_checklist'!E74)</f>
        <v>10</v>
      </c>
      <c r="AC29" s="195">
        <f>IF(ISBLANK('process audit_checklist'!E75),"",'process audit_checklist'!E75)</f>
        <v>10</v>
      </c>
      <c r="AD29" s="257"/>
      <c r="AE29" s="249"/>
      <c r="AF29" s="570">
        <f>IF(AL29=0," ",ROUND(AQ29,0))</f>
        <v>90</v>
      </c>
      <c r="AG29" s="571"/>
      <c r="AH29" s="200"/>
      <c r="AI29" s="28"/>
      <c r="AJ29" s="28"/>
      <c r="AK29" s="250"/>
      <c r="AL29" s="201">
        <f>COUNT(D29:AD29)*10</f>
        <v>230</v>
      </c>
      <c r="AM29" s="202"/>
      <c r="AN29" s="203">
        <f>SUM(D29:H29)+SUM(J29:O29)+SUM(R29:V29)+SUM(X29:AD29)</f>
        <v>208</v>
      </c>
      <c r="AO29" s="204"/>
      <c r="AP29" s="193"/>
      <c r="AQ29" s="205">
        <f>IF(ISERROR(AN29/AL29*100),"",AN29/AL29*100)</f>
        <v>90.43478260869566</v>
      </c>
      <c r="AR29" s="206"/>
      <c r="AS29" s="220"/>
      <c r="AW29" s="247"/>
    </row>
    <row r="30" spans="2:49" ht="15.75" thickBot="1" thickTop="1">
      <c r="B30" s="183"/>
      <c r="C30" s="199"/>
      <c r="D30" s="246" t="s">
        <v>450</v>
      </c>
      <c r="E30" s="251"/>
      <c r="F30" s="180"/>
      <c r="G30" s="180"/>
      <c r="H30" s="247"/>
      <c r="I30" s="180"/>
      <c r="J30" s="572">
        <f>IF(ISBLANK('audit summary'!F21),"",'audit summary'!F21)</f>
      </c>
      <c r="K30" s="572"/>
      <c r="L30" s="572"/>
      <c r="M30" s="572"/>
      <c r="N30" s="572"/>
      <c r="O30" s="572"/>
      <c r="P30" s="572"/>
      <c r="Q30" s="572"/>
      <c r="R30" s="572"/>
      <c r="S30" s="572"/>
      <c r="T30" s="572"/>
      <c r="U30" s="572"/>
      <c r="V30" s="572"/>
      <c r="W30" s="572"/>
      <c r="X30" s="572"/>
      <c r="Y30" s="572"/>
      <c r="Z30" s="572"/>
      <c r="AA30" s="572"/>
      <c r="AB30" s="572"/>
      <c r="AC30" s="572"/>
      <c r="AD30" s="184"/>
      <c r="AE30" s="199" t="s">
        <v>403</v>
      </c>
      <c r="AF30" s="252"/>
      <c r="AG30" s="253"/>
      <c r="AH30" s="200"/>
      <c r="AI30" s="28"/>
      <c r="AJ30" s="28"/>
      <c r="AK30" s="180"/>
      <c r="AL30" s="198"/>
      <c r="AM30" s="198"/>
      <c r="AN30" s="198"/>
      <c r="AO30" s="198"/>
      <c r="AP30" s="198"/>
      <c r="AQ30" s="258"/>
      <c r="AR30" s="254"/>
      <c r="AS30" s="174"/>
      <c r="AW30" s="28"/>
    </row>
    <row r="31" spans="2:49" ht="15.75" thickBot="1" thickTop="1">
      <c r="B31" s="183"/>
      <c r="C31" s="249"/>
      <c r="D31" s="195">
        <f>IF(ISBLANK('process audit_checklist'!F47),"",'process audit_checklist'!F47)</f>
        <v>10</v>
      </c>
      <c r="E31" s="195">
        <f>IF(ISBLANK('process audit_checklist'!F48),"",'process audit_checklist'!F48)</f>
        <v>4</v>
      </c>
      <c r="F31" s="195">
        <f>IF(ISBLANK('process audit_checklist'!F49),"",'process audit_checklist'!F49)</f>
        <v>10</v>
      </c>
      <c r="G31" s="195">
        <f>IF(ISBLANK('process audit_checklist'!F50),"",'process audit_checklist'!F50)</f>
        <v>10</v>
      </c>
      <c r="H31" s="195">
        <f>IF(ISBLANK('process audit_checklist'!F51),"",'process audit_checklist'!F51)</f>
        <v>6</v>
      </c>
      <c r="I31" s="259"/>
      <c r="J31" s="195">
        <f>IF(ISBLANK('process audit_checklist'!F54),"",'process audit_checklist'!F54)</f>
        <v>10</v>
      </c>
      <c r="K31" s="195">
        <f>IF(ISBLANK('process audit_checklist'!F55),"",'process audit_checklist'!F55)</f>
        <v>10</v>
      </c>
      <c r="L31" s="195">
        <f>IF(ISBLANK('process audit_checklist'!F56),"",'process audit_checklist'!F56)</f>
        <v>10</v>
      </c>
      <c r="M31" s="195">
        <f>IF(ISBLANK('process audit_checklist'!F57),"",'process audit_checklist'!F57)</f>
        <v>10</v>
      </c>
      <c r="N31" s="195">
        <f>IF(ISBLANK('process audit_checklist'!F58),"",'process audit_checklist'!F58)</f>
        <v>10</v>
      </c>
      <c r="O31" s="195">
        <f>IF(ISBLANK('process audit_checklist'!F59),"",'process audit_checklist'!F59)</f>
        <v>10</v>
      </c>
      <c r="P31" s="195">
        <f>IF(ISBLANK('process audit_checklist'!F60),"",'process audit_checklist'!F60)</f>
        <v>10</v>
      </c>
      <c r="Q31" s="260"/>
      <c r="R31" s="195">
        <f>IF(ISBLANK('process audit_checklist'!F63),"",'process audit_checklist'!F63)</f>
        <v>10</v>
      </c>
      <c r="S31" s="195">
        <f>IF(ISBLANK('process audit_checklist'!F64),"",'process audit_checklist'!F64)</f>
        <v>10</v>
      </c>
      <c r="T31" s="195">
        <f>IF(ISBLANK('process audit_checklist'!F65),"",'process audit_checklist'!F65)</f>
        <v>10</v>
      </c>
      <c r="U31" s="195">
        <f>IF(ISBLANK('process audit_checklist'!F66),"",'process audit_checklist'!F66)</f>
        <v>10</v>
      </c>
      <c r="V31" s="195">
        <f>IF(ISBLANK('process audit_checklist'!F67),"",'process audit_checklist'!F67)</f>
        <v>10</v>
      </c>
      <c r="W31" s="259"/>
      <c r="X31" s="195">
        <f>IF(ISBLANK('process audit_checklist'!F70),"",'process audit_checklist'!F70)</f>
        <v>8</v>
      </c>
      <c r="Y31" s="195">
        <f>IF(ISBLANK('process audit_checklist'!F71),"",'process audit_checklist'!F71)</f>
        <v>10</v>
      </c>
      <c r="Z31" s="195">
        <f>IF(ISBLANK('process audit_checklist'!F72),"",'process audit_checklist'!F72)</f>
        <v>10</v>
      </c>
      <c r="AA31" s="195">
        <f>IF(ISBLANK('process audit_checklist'!F73),"",'process audit_checklist'!F73)</f>
        <v>10</v>
      </c>
      <c r="AB31" s="195">
        <f>IF(ISBLANK('process audit_checklist'!F74),"",'process audit_checklist'!F74)</f>
        <v>10</v>
      </c>
      <c r="AC31" s="195">
        <f>IF(ISBLANK('process audit_checklist'!F75),"",'process audit_checklist'!F75)</f>
        <v>10</v>
      </c>
      <c r="AD31" s="261"/>
      <c r="AE31" s="249"/>
      <c r="AF31" s="570">
        <f>IF(AL31=0," ",ROUND(AQ31,0))</f>
        <v>90</v>
      </c>
      <c r="AG31" s="571"/>
      <c r="AH31" s="200"/>
      <c r="AI31" s="28"/>
      <c r="AJ31" s="28"/>
      <c r="AK31" s="250"/>
      <c r="AL31" s="201">
        <f>COUNT(D31:AD31)*10</f>
        <v>230</v>
      </c>
      <c r="AM31" s="202"/>
      <c r="AN31" s="203">
        <f>SUM(D31:H31)+SUM(J31:O31)+SUM(R31:V31)+SUM(X31:AD31)</f>
        <v>208</v>
      </c>
      <c r="AO31" s="204"/>
      <c r="AP31" s="193"/>
      <c r="AQ31" s="205">
        <f>IF(ISERROR(AN31/AL31*100),"",AN31/AL31*100)</f>
        <v>90.43478260869566</v>
      </c>
      <c r="AR31" s="206"/>
      <c r="AS31" s="220"/>
      <c r="AW31" s="247"/>
    </row>
    <row r="32" spans="2:49" ht="15.75" thickBot="1" thickTop="1">
      <c r="B32" s="183"/>
      <c r="C32" s="199"/>
      <c r="D32" s="246" t="s">
        <v>451</v>
      </c>
      <c r="E32" s="247"/>
      <c r="F32" s="180"/>
      <c r="G32" s="180"/>
      <c r="H32" s="247"/>
      <c r="I32" s="180"/>
      <c r="J32" s="572">
        <f>IF(ISBLANK('audit summary'!F22),"",'audit summary'!F22)</f>
      </c>
      <c r="K32" s="572"/>
      <c r="L32" s="572"/>
      <c r="M32" s="572"/>
      <c r="N32" s="572"/>
      <c r="O32" s="572"/>
      <c r="P32" s="572"/>
      <c r="Q32" s="572"/>
      <c r="R32" s="572"/>
      <c r="S32" s="572"/>
      <c r="T32" s="572"/>
      <c r="U32" s="572"/>
      <c r="V32" s="572"/>
      <c r="W32" s="572"/>
      <c r="X32" s="572"/>
      <c r="Y32" s="572"/>
      <c r="Z32" s="572"/>
      <c r="AA32" s="572"/>
      <c r="AB32" s="572"/>
      <c r="AC32" s="572"/>
      <c r="AD32" s="174"/>
      <c r="AE32" s="199" t="s">
        <v>404</v>
      </c>
      <c r="AF32" s="252"/>
      <c r="AG32" s="253"/>
      <c r="AH32" s="200"/>
      <c r="AI32" s="28"/>
      <c r="AJ32" s="28"/>
      <c r="AK32" s="180"/>
      <c r="AL32" s="198"/>
      <c r="AM32" s="198"/>
      <c r="AN32" s="198"/>
      <c r="AO32" s="198"/>
      <c r="AP32" s="198"/>
      <c r="AQ32" s="254"/>
      <c r="AR32" s="254"/>
      <c r="AS32" s="174"/>
      <c r="AW32" s="28"/>
    </row>
    <row r="33" spans="2:49" ht="15.75" thickBot="1" thickTop="1">
      <c r="B33" s="183"/>
      <c r="C33" s="249"/>
      <c r="D33" s="195">
        <f>IF(ISBLANK('process audit_checklist'!G47),"",'process audit_checklist'!G47)</f>
        <v>10</v>
      </c>
      <c r="E33" s="195">
        <f>IF(ISBLANK('process audit_checklist'!G48),"",'process audit_checklist'!G48)</f>
        <v>4</v>
      </c>
      <c r="F33" s="195">
        <f>IF(ISBLANK('process audit_checklist'!G49),"",'process audit_checklist'!G49)</f>
        <v>10</v>
      </c>
      <c r="G33" s="195">
        <f>IF(ISBLANK('process audit_checklist'!G50),"",'process audit_checklist'!G50)</f>
        <v>10</v>
      </c>
      <c r="H33" s="195">
        <f>IF(ISBLANK('process audit_checklist'!G51),"",'process audit_checklist'!G51)</f>
        <v>6</v>
      </c>
      <c r="I33" s="250"/>
      <c r="J33" s="195">
        <f>IF(ISBLANK('process audit_checklist'!G54),"",'process audit_checklist'!G54)</f>
        <v>10</v>
      </c>
      <c r="K33" s="195">
        <f>IF(ISBLANK('process audit_checklist'!G55),"",'process audit_checklist'!G55)</f>
        <v>10</v>
      </c>
      <c r="L33" s="195">
        <f>IF(ISBLANK('process audit_checklist'!G56),"",'process audit_checklist'!G56)</f>
        <v>10</v>
      </c>
      <c r="M33" s="195">
        <f>IF(ISBLANK('process audit_checklist'!G57),"",'process audit_checklist'!G57)</f>
        <v>10</v>
      </c>
      <c r="N33" s="195">
        <f>IF(ISBLANK('process audit_checklist'!G58),"",'process audit_checklist'!G58)</f>
        <v>10</v>
      </c>
      <c r="O33" s="195">
        <f>IF(ISBLANK('process audit_checklist'!G59),"",'process audit_checklist'!G59)</f>
        <v>10</v>
      </c>
      <c r="P33" s="195">
        <f>IF(ISBLANK('process audit_checklist'!G60),"",'process audit_checklist'!G60)</f>
        <v>10</v>
      </c>
      <c r="Q33" s="214"/>
      <c r="R33" s="195">
        <f>IF(ISBLANK('process audit_checklist'!G63),"",'process audit_checklist'!G63)</f>
        <v>10</v>
      </c>
      <c r="S33" s="195">
        <f>IF(ISBLANK('process audit_checklist'!G64),"",'process audit_checklist'!G64)</f>
        <v>10</v>
      </c>
      <c r="T33" s="195">
        <f>IF(ISBLANK('process audit_checklist'!G65),"",'process audit_checklist'!G65)</f>
        <v>10</v>
      </c>
      <c r="U33" s="195">
        <f>IF(ISBLANK('process audit_checklist'!G66),"",'process audit_checklist'!G66)</f>
        <v>10</v>
      </c>
      <c r="V33" s="195">
        <f>IF(ISBLANK('process audit_checklist'!G67),"",'process audit_checklist'!G67)</f>
        <v>10</v>
      </c>
      <c r="W33" s="250" t="s">
        <v>566</v>
      </c>
      <c r="X33" s="195">
        <f>IF(ISBLANK('process audit_checklist'!G70),"",'process audit_checklist'!G70)</f>
        <v>8</v>
      </c>
      <c r="Y33" s="195">
        <f>IF(ISBLANK('process audit_checklist'!G71),"",'process audit_checklist'!G71)</f>
        <v>10</v>
      </c>
      <c r="Z33" s="195">
        <f>IF(ISBLANK('process audit_checklist'!G72),"",'process audit_checklist'!G72)</f>
        <v>10</v>
      </c>
      <c r="AA33" s="195">
        <f>IF(ISBLANK('process audit_checklist'!G73),"",'process audit_checklist'!G73)</f>
        <v>10</v>
      </c>
      <c r="AB33" s="195">
        <f>IF(ISBLANK('process audit_checklist'!G74),"",'process audit_checklist'!G74)</f>
        <v>10</v>
      </c>
      <c r="AC33" s="195">
        <f>IF(ISBLANK('process audit_checklist'!G75),"",'process audit_checklist'!G75)</f>
        <v>10</v>
      </c>
      <c r="AD33" s="196"/>
      <c r="AE33" s="249"/>
      <c r="AF33" s="570">
        <f>IF(AL33=0," ",ROUND(AQ33,0))</f>
        <v>90</v>
      </c>
      <c r="AG33" s="571"/>
      <c r="AH33" s="200"/>
      <c r="AK33" s="250"/>
      <c r="AL33" s="201">
        <f>COUNT(D33:AD33)*10</f>
        <v>230</v>
      </c>
      <c r="AM33" s="202"/>
      <c r="AN33" s="203">
        <f>SUM(D33:H33)+SUM(J33:O33)+SUM(R33:V33)+SUM(X33:AD33)</f>
        <v>208</v>
      </c>
      <c r="AO33" s="204"/>
      <c r="AP33" s="193"/>
      <c r="AQ33" s="205">
        <f>IF(ISERROR(AN33/AL33*100),"",AN33/AL33*100)</f>
        <v>90.43478260869566</v>
      </c>
      <c r="AR33" s="206"/>
      <c r="AS33" s="220"/>
      <c r="AW33" s="247"/>
    </row>
    <row r="34" spans="2:49" ht="15.75" thickBot="1" thickTop="1">
      <c r="B34" s="183"/>
      <c r="C34" s="199"/>
      <c r="D34" s="246" t="s">
        <v>452</v>
      </c>
      <c r="E34" s="247"/>
      <c r="F34" s="180"/>
      <c r="G34" s="180"/>
      <c r="H34" s="247"/>
      <c r="I34" s="180"/>
      <c r="J34" s="572">
        <f>IF(ISBLANK('audit summary'!F23),"",'audit summary'!F23)</f>
      </c>
      <c r="K34" s="572"/>
      <c r="L34" s="572"/>
      <c r="M34" s="572"/>
      <c r="N34" s="572"/>
      <c r="O34" s="572"/>
      <c r="P34" s="572"/>
      <c r="Q34" s="572"/>
      <c r="R34" s="572"/>
      <c r="S34" s="572"/>
      <c r="T34" s="572"/>
      <c r="U34" s="572"/>
      <c r="V34" s="572"/>
      <c r="W34" s="572"/>
      <c r="X34" s="572"/>
      <c r="Y34" s="572"/>
      <c r="Z34" s="572"/>
      <c r="AA34" s="572"/>
      <c r="AB34" s="572"/>
      <c r="AC34" s="572"/>
      <c r="AD34" s="174"/>
      <c r="AE34" s="199" t="s">
        <v>405</v>
      </c>
      <c r="AF34" s="252"/>
      <c r="AG34" s="253"/>
      <c r="AH34" s="200"/>
      <c r="AK34" s="180"/>
      <c r="AL34" s="198"/>
      <c r="AM34" s="198"/>
      <c r="AN34" s="198"/>
      <c r="AO34" s="198"/>
      <c r="AP34" s="198"/>
      <c r="AQ34" s="254"/>
      <c r="AR34" s="254"/>
      <c r="AS34" s="174"/>
      <c r="AW34" s="28"/>
    </row>
    <row r="35" spans="2:49" ht="15.75" thickBot="1" thickTop="1">
      <c r="B35" s="183"/>
      <c r="C35" s="249"/>
      <c r="D35" s="195">
        <f>IF(ISBLANK('process audit_checklist'!H47),"",'process audit_checklist'!H47)</f>
        <v>10</v>
      </c>
      <c r="E35" s="195">
        <f>IF(ISBLANK('process audit_checklist'!H48),"",'process audit_checklist'!H48)</f>
        <v>4</v>
      </c>
      <c r="F35" s="195">
        <f>IF(ISBLANK('process audit_checklist'!H49),"",'process audit_checklist'!H49)</f>
        <v>10</v>
      </c>
      <c r="G35" s="195">
        <f>IF(ISBLANK('process audit_checklist'!H50),"",'process audit_checklist'!H50)</f>
        <v>10</v>
      </c>
      <c r="H35" s="195">
        <f>IF(ISBLANK('process audit_checklist'!H51),"",'process audit_checklist'!H51)</f>
        <v>6</v>
      </c>
      <c r="I35" s="250"/>
      <c r="J35" s="195">
        <f>IF(ISBLANK('process audit_checklist'!H54),"",'process audit_checklist'!H54)</f>
        <v>10</v>
      </c>
      <c r="K35" s="195">
        <f>IF(ISBLANK('process audit_checklist'!H55),"",'process audit_checklist'!H55)</f>
        <v>10</v>
      </c>
      <c r="L35" s="195">
        <f>IF(ISBLANK('process audit_checklist'!H56),"",'process audit_checklist'!H56)</f>
        <v>10</v>
      </c>
      <c r="M35" s="195">
        <f>IF(ISBLANK('process audit_checklist'!H57),"",'process audit_checklist'!H57)</f>
        <v>10</v>
      </c>
      <c r="N35" s="195">
        <f>IF(ISBLANK('process audit_checklist'!H58),"",'process audit_checklist'!H58)</f>
        <v>10</v>
      </c>
      <c r="O35" s="195">
        <f>IF(ISBLANK('process audit_checklist'!H59),"",'process audit_checklist'!H59)</f>
        <v>10</v>
      </c>
      <c r="P35" s="195">
        <f>IF(ISBLANK('process audit_checklist'!H60),"",'process audit_checklist'!H60)</f>
        <v>10</v>
      </c>
      <c r="Q35" s="214"/>
      <c r="R35" s="195">
        <f>IF(ISBLANK('process audit_checklist'!H63),"",'process audit_checklist'!H63)</f>
        <v>10</v>
      </c>
      <c r="S35" s="195">
        <f>IF(ISBLANK('process audit_checklist'!H64),"",'process audit_checklist'!H64)</f>
        <v>10</v>
      </c>
      <c r="T35" s="195">
        <f>IF(ISBLANK('process audit_checklist'!H65),"",'process audit_checklist'!H65)</f>
        <v>10</v>
      </c>
      <c r="U35" s="195">
        <f>IF(ISBLANK('process audit_checklist'!H66),"",'process audit_checklist'!H66)</f>
        <v>10</v>
      </c>
      <c r="V35" s="195">
        <f>IF(ISBLANK('process audit_checklist'!H67),"",'process audit_checklist'!H67)</f>
        <v>10</v>
      </c>
      <c r="W35" s="250"/>
      <c r="X35" s="195">
        <f>IF(ISBLANK('process audit_checklist'!H70),"",'process audit_checklist'!H70)</f>
        <v>8</v>
      </c>
      <c r="Y35" s="195">
        <f>IF(ISBLANK('process audit_checklist'!H71),"",'process audit_checklist'!H71)</f>
        <v>10</v>
      </c>
      <c r="Z35" s="195">
        <f>IF(ISBLANK('process audit_checklist'!H72),"",'process audit_checklist'!H72)</f>
        <v>10</v>
      </c>
      <c r="AA35" s="195">
        <f>IF(ISBLANK('process audit_checklist'!H73),"",'process audit_checklist'!H73)</f>
        <v>10</v>
      </c>
      <c r="AB35" s="195">
        <f>IF(ISBLANK('process audit_checklist'!H74),"",'process audit_checklist'!H74)</f>
        <v>10</v>
      </c>
      <c r="AC35" s="195">
        <f>IF(ISBLANK('process audit_checklist'!H75),"",'process audit_checklist'!H75)</f>
        <v>10</v>
      </c>
      <c r="AD35" s="196"/>
      <c r="AE35" s="249"/>
      <c r="AF35" s="570">
        <f>IF(AL35=0," ",ROUND(AQ35,0))</f>
        <v>90</v>
      </c>
      <c r="AG35" s="571"/>
      <c r="AH35" s="200"/>
      <c r="AI35" s="28"/>
      <c r="AJ35" s="28"/>
      <c r="AK35" s="250"/>
      <c r="AL35" s="201">
        <f>COUNT(D35:AD35)*10</f>
        <v>230</v>
      </c>
      <c r="AM35" s="202"/>
      <c r="AN35" s="203">
        <f>SUM(D35:H35)+SUM(J35:O35)+SUM(R35:V35)+SUM(X35:AD35)</f>
        <v>208</v>
      </c>
      <c r="AO35" s="204"/>
      <c r="AP35" s="193"/>
      <c r="AQ35" s="205">
        <f>IF(ISERROR(AN35/AL35*100),"",AN35/AL35*100)</f>
        <v>90.43478260869566</v>
      </c>
      <c r="AR35" s="206"/>
      <c r="AS35" s="220"/>
      <c r="AW35" s="247"/>
    </row>
    <row r="36" spans="2:49" ht="15.75" thickBot="1" thickTop="1">
      <c r="B36" s="183"/>
      <c r="C36" s="199"/>
      <c r="D36" s="246" t="s">
        <v>453</v>
      </c>
      <c r="E36" s="251"/>
      <c r="F36" s="180"/>
      <c r="G36" s="180"/>
      <c r="H36" s="247"/>
      <c r="I36" s="180"/>
      <c r="J36" s="572">
        <f>IF(ISBLANK('audit summary'!F24),"",'audit summary'!F24)</f>
      </c>
      <c r="K36" s="572"/>
      <c r="L36" s="572"/>
      <c r="M36" s="572"/>
      <c r="N36" s="572"/>
      <c r="O36" s="572"/>
      <c r="P36" s="572"/>
      <c r="Q36" s="572"/>
      <c r="R36" s="572"/>
      <c r="S36" s="572"/>
      <c r="T36" s="572"/>
      <c r="U36" s="572"/>
      <c r="V36" s="572"/>
      <c r="W36" s="572"/>
      <c r="X36" s="572"/>
      <c r="Y36" s="572"/>
      <c r="Z36" s="572"/>
      <c r="AA36" s="572"/>
      <c r="AB36" s="572"/>
      <c r="AC36" s="572"/>
      <c r="AD36" s="174"/>
      <c r="AE36" s="199" t="s">
        <v>406</v>
      </c>
      <c r="AF36" s="252"/>
      <c r="AG36" s="253"/>
      <c r="AH36" s="200"/>
      <c r="AI36" s="28"/>
      <c r="AJ36" s="28"/>
      <c r="AK36" s="180"/>
      <c r="AL36" s="180"/>
      <c r="AM36" s="198"/>
      <c r="AN36" s="198"/>
      <c r="AO36" s="198"/>
      <c r="AP36" s="198"/>
      <c r="AQ36" s="254"/>
      <c r="AR36" s="254"/>
      <c r="AS36" s="174"/>
      <c r="AW36" s="28"/>
    </row>
    <row r="37" spans="2:49" ht="15.75" thickBot="1" thickTop="1">
      <c r="B37" s="183"/>
      <c r="C37" s="249"/>
      <c r="D37" s="195">
        <f>IF(ISBLANK('process audit_checklist'!I47),"",'process audit_checklist'!I47)</f>
        <v>10</v>
      </c>
      <c r="E37" s="195">
        <f>IF(ISBLANK('process audit_checklist'!I48),"",'process audit_checklist'!I48)</f>
        <v>4</v>
      </c>
      <c r="F37" s="195">
        <f>IF(ISBLANK('process audit_checklist'!I49),"",'process audit_checklist'!I49)</f>
        <v>10</v>
      </c>
      <c r="G37" s="195">
        <f>IF(ISBLANK('process audit_checklist'!I50),"",'process audit_checklist'!I50)</f>
        <v>10</v>
      </c>
      <c r="H37" s="195">
        <f>IF(ISBLANK('process audit_checklist'!I51),"",'process audit_checklist'!I51)</f>
        <v>6</v>
      </c>
      <c r="I37" s="250"/>
      <c r="J37" s="195">
        <f>IF(ISBLANK('process audit_checklist'!I54),"",'process audit_checklist'!I54)</f>
        <v>10</v>
      </c>
      <c r="K37" s="195">
        <f>IF(ISBLANK('process audit_checklist'!I55),"",'process audit_checklist'!I55)</f>
        <v>10</v>
      </c>
      <c r="L37" s="195">
        <f>IF(ISBLANK('process audit_checklist'!I56),"",'process audit_checklist'!I56)</f>
        <v>10</v>
      </c>
      <c r="M37" s="195">
        <f>IF(ISBLANK('process audit_checklist'!I57),"",'process audit_checklist'!I57)</f>
        <v>10</v>
      </c>
      <c r="N37" s="195">
        <f>IF(ISBLANK('process audit_checklist'!I58),"",'process audit_checklist'!I58)</f>
        <v>10</v>
      </c>
      <c r="O37" s="195">
        <f>IF(ISBLANK('process audit_checklist'!I59),"",'process audit_checklist'!I59)</f>
        <v>10</v>
      </c>
      <c r="P37" s="195">
        <f>IF(ISBLANK('process audit_checklist'!I60),"",'process audit_checklist'!I60)</f>
        <v>10</v>
      </c>
      <c r="Q37" s="214"/>
      <c r="R37" s="195">
        <f>IF(ISBLANK('process audit_checklist'!I63),"",'process audit_checklist'!I63)</f>
        <v>10</v>
      </c>
      <c r="S37" s="195">
        <f>IF(ISBLANK('process audit_checklist'!I64),"",'process audit_checklist'!I64)</f>
        <v>10</v>
      </c>
      <c r="T37" s="195">
        <f>IF(ISBLANK('process audit_checklist'!I65),"",'process audit_checklist'!I65)</f>
        <v>10</v>
      </c>
      <c r="U37" s="195">
        <f>IF(ISBLANK('process audit_checklist'!I66),"",'process audit_checklist'!I66)</f>
        <v>10</v>
      </c>
      <c r="V37" s="195">
        <f>IF(ISBLANK('process audit_checklist'!I67),"",'process audit_checklist'!I67)</f>
        <v>10</v>
      </c>
      <c r="W37" s="250"/>
      <c r="X37" s="195">
        <f>IF(ISBLANK('process audit_checklist'!I70),"",'process audit_checklist'!I70)</f>
        <v>8</v>
      </c>
      <c r="Y37" s="195">
        <f>IF(ISBLANK('process audit_checklist'!I71),"",'process audit_checklist'!I71)</f>
        <v>10</v>
      </c>
      <c r="Z37" s="195">
        <f>IF(ISBLANK('process audit_checklist'!I72),"",'process audit_checklist'!I72)</f>
        <v>10</v>
      </c>
      <c r="AA37" s="195">
        <f>IF(ISBLANK('process audit_checklist'!I73),"",'process audit_checklist'!I73)</f>
        <v>10</v>
      </c>
      <c r="AB37" s="195">
        <f>IF(ISBLANK('process audit_checklist'!I74),"",'process audit_checklist'!I74)</f>
        <v>10</v>
      </c>
      <c r="AC37" s="195">
        <f>IF(ISBLANK('process audit_checklist'!I75),"",'process audit_checklist'!I75)</f>
        <v>10</v>
      </c>
      <c r="AD37" s="196"/>
      <c r="AE37" s="249"/>
      <c r="AF37" s="570">
        <f>IF(AL37=0," ",ROUND(AQ37,0))</f>
        <v>90</v>
      </c>
      <c r="AG37" s="571"/>
      <c r="AH37" s="200"/>
      <c r="AI37" s="28"/>
      <c r="AJ37" s="28"/>
      <c r="AK37" s="250"/>
      <c r="AL37" s="201">
        <f>COUNT(D37:AD37)*10</f>
        <v>230</v>
      </c>
      <c r="AM37" s="202"/>
      <c r="AN37" s="203">
        <f>SUM(D37:H37)+SUM(J37:O37)+SUM(R37:V37)+SUM(X37:AD37)</f>
        <v>208</v>
      </c>
      <c r="AO37" s="204"/>
      <c r="AP37" s="193"/>
      <c r="AQ37" s="205">
        <f>IF(ISERROR(AN37/AL37*100),"",AN37/AL37*100)</f>
        <v>90.43478260869566</v>
      </c>
      <c r="AR37" s="206"/>
      <c r="AS37" s="220"/>
      <c r="AW37" s="247"/>
    </row>
    <row r="38" spans="2:49" ht="15.75" thickBot="1" thickTop="1">
      <c r="B38" s="183"/>
      <c r="C38" s="199"/>
      <c r="D38" s="246" t="s">
        <v>454</v>
      </c>
      <c r="E38" s="251"/>
      <c r="F38" s="180"/>
      <c r="G38" s="180"/>
      <c r="H38" s="247"/>
      <c r="I38" s="180"/>
      <c r="J38" s="572">
        <f>IF(ISBLANK('audit summary'!F25),"",'audit summary'!F25)</f>
      </c>
      <c r="K38" s="572"/>
      <c r="L38" s="572"/>
      <c r="M38" s="572"/>
      <c r="N38" s="572"/>
      <c r="O38" s="572"/>
      <c r="P38" s="572"/>
      <c r="Q38" s="572"/>
      <c r="R38" s="572"/>
      <c r="S38" s="572"/>
      <c r="T38" s="572"/>
      <c r="U38" s="572"/>
      <c r="V38" s="572"/>
      <c r="W38" s="572"/>
      <c r="X38" s="572"/>
      <c r="Y38" s="572"/>
      <c r="Z38" s="572"/>
      <c r="AA38" s="572"/>
      <c r="AB38" s="572"/>
      <c r="AC38" s="572"/>
      <c r="AD38" s="174"/>
      <c r="AE38" s="199" t="s">
        <v>407</v>
      </c>
      <c r="AF38" s="252"/>
      <c r="AG38" s="253"/>
      <c r="AH38" s="200"/>
      <c r="AI38" s="28"/>
      <c r="AJ38" s="28"/>
      <c r="AK38" s="180"/>
      <c r="AL38" s="198"/>
      <c r="AM38" s="198"/>
      <c r="AN38" s="198"/>
      <c r="AO38" s="198"/>
      <c r="AP38" s="198"/>
      <c r="AQ38" s="258"/>
      <c r="AR38" s="254"/>
      <c r="AS38" s="174"/>
      <c r="AW38" s="28"/>
    </row>
    <row r="39" spans="2:49" ht="15.75" thickBot="1" thickTop="1">
      <c r="B39" s="183"/>
      <c r="C39" s="249"/>
      <c r="D39" s="195">
        <f>IF(ISBLANK('process audit_checklist'!J47),"",'process audit_checklist'!J47)</f>
        <v>10</v>
      </c>
      <c r="E39" s="195">
        <f>IF(ISBLANK('process audit_checklist'!J48),"",'process audit_checklist'!J48)</f>
        <v>4</v>
      </c>
      <c r="F39" s="195">
        <f>IF(ISBLANK('process audit_checklist'!J49),"",'process audit_checklist'!J49)</f>
        <v>10</v>
      </c>
      <c r="G39" s="195">
        <f>IF(ISBLANK('process audit_checklist'!J50),"",'process audit_checklist'!J50)</f>
        <v>10</v>
      </c>
      <c r="H39" s="195">
        <f>IF(ISBLANK('process audit_checklist'!J51),"",'process audit_checklist'!J51)</f>
        <v>6</v>
      </c>
      <c r="I39" s="250"/>
      <c r="J39" s="195">
        <f>IF(ISBLANK('process audit_checklist'!J54),"",'process audit_checklist'!J54)</f>
        <v>10</v>
      </c>
      <c r="K39" s="195">
        <f>IF(ISBLANK('process audit_checklist'!J55),"",'process audit_checklist'!J55)</f>
        <v>10</v>
      </c>
      <c r="L39" s="195">
        <f>IF(ISBLANK('process audit_checklist'!J56),"",'process audit_checklist'!J56)</f>
        <v>10</v>
      </c>
      <c r="M39" s="195">
        <f>IF(ISBLANK('process audit_checklist'!J57),"",'process audit_checklist'!J57)</f>
        <v>10</v>
      </c>
      <c r="N39" s="195">
        <f>IF(ISBLANK('process audit_checklist'!J58),"",'process audit_checklist'!J58)</f>
        <v>10</v>
      </c>
      <c r="O39" s="195">
        <f>IF(ISBLANK('process audit_checklist'!J59),"",'process audit_checklist'!J59)</f>
        <v>10</v>
      </c>
      <c r="P39" s="195">
        <f>IF(ISBLANK('process audit_checklist'!J60),"",'process audit_checklist'!J60)</f>
        <v>10</v>
      </c>
      <c r="Q39" s="214"/>
      <c r="R39" s="195">
        <f>IF(ISBLANK('process audit_checklist'!J63),"",'process audit_checklist'!J63)</f>
        <v>10</v>
      </c>
      <c r="S39" s="195">
        <f>IF(ISBLANK('process audit_checklist'!J64),"",'process audit_checklist'!J64)</f>
        <v>10</v>
      </c>
      <c r="T39" s="195">
        <f>IF(ISBLANK('process audit_checklist'!J65),"",'process audit_checklist'!J65)</f>
        <v>10</v>
      </c>
      <c r="U39" s="195">
        <f>IF(ISBLANK('process audit_checklist'!J66),"",'process audit_checklist'!J66)</f>
        <v>10</v>
      </c>
      <c r="V39" s="195">
        <f>IF(ISBLANK('process audit_checklist'!J67),"",'process audit_checklist'!J67)</f>
        <v>10</v>
      </c>
      <c r="W39" s="250"/>
      <c r="X39" s="195">
        <f>IF(ISBLANK('process audit_checklist'!J70),"",'process audit_checklist'!J70)</f>
        <v>8</v>
      </c>
      <c r="Y39" s="195">
        <f>IF(ISBLANK('process audit_checklist'!J71),"",'process audit_checklist'!J71)</f>
        <v>10</v>
      </c>
      <c r="Z39" s="195">
        <f>IF(ISBLANK('process audit_checklist'!J72),"",'process audit_checklist'!J72)</f>
        <v>10</v>
      </c>
      <c r="AA39" s="195">
        <f>IF(ISBLANK('process audit_checklist'!J73),"",'process audit_checklist'!J73)</f>
        <v>10</v>
      </c>
      <c r="AB39" s="195">
        <f>IF(ISBLANK('process audit_checklist'!J74),"",'process audit_checklist'!J74)</f>
        <v>10</v>
      </c>
      <c r="AC39" s="195">
        <f>IF(ISBLANK('process audit_checklist'!J75),"",'process audit_checklist'!J75)</f>
        <v>10</v>
      </c>
      <c r="AD39" s="196"/>
      <c r="AE39" s="249"/>
      <c r="AF39" s="570">
        <f>IF(AL39=0," ",ROUND(AQ39,0))</f>
        <v>90</v>
      </c>
      <c r="AG39" s="571"/>
      <c r="AH39" s="200"/>
      <c r="AI39" s="28"/>
      <c r="AJ39" s="28"/>
      <c r="AK39" s="250"/>
      <c r="AL39" s="201">
        <f>COUNT(D39:AD39)*10</f>
        <v>230</v>
      </c>
      <c r="AM39" s="202"/>
      <c r="AN39" s="203">
        <f>SUM(D39:H39)+SUM(J39:O39)+SUM(R39:V39)+SUM(X39:AD39)</f>
        <v>208</v>
      </c>
      <c r="AO39" s="204"/>
      <c r="AP39" s="193"/>
      <c r="AQ39" s="205">
        <f>IF(ISERROR(AN39/AL39*100),"",AN39/AL39*100)</f>
        <v>90.43478260869566</v>
      </c>
      <c r="AR39" s="206"/>
      <c r="AS39" s="220"/>
      <c r="AW39" s="247"/>
    </row>
    <row r="40" spans="2:49" ht="15.75" thickBot="1" thickTop="1">
      <c r="B40" s="183"/>
      <c r="C40" s="199"/>
      <c r="D40" s="246" t="s">
        <v>455</v>
      </c>
      <c r="E40" s="251"/>
      <c r="F40" s="180"/>
      <c r="G40" s="180"/>
      <c r="H40" s="247"/>
      <c r="I40" s="180"/>
      <c r="J40" s="572">
        <f>IF(ISBLANK('audit summary'!F26),"",'audit summary'!F26)</f>
      </c>
      <c r="K40" s="572"/>
      <c r="L40" s="572"/>
      <c r="M40" s="572"/>
      <c r="N40" s="572"/>
      <c r="O40" s="572"/>
      <c r="P40" s="572"/>
      <c r="Q40" s="572"/>
      <c r="R40" s="572"/>
      <c r="S40" s="572"/>
      <c r="T40" s="572"/>
      <c r="U40" s="572"/>
      <c r="V40" s="572"/>
      <c r="W40" s="572"/>
      <c r="X40" s="572"/>
      <c r="Y40" s="572"/>
      <c r="Z40" s="572"/>
      <c r="AA40" s="572"/>
      <c r="AB40" s="572"/>
      <c r="AC40" s="572"/>
      <c r="AD40" s="174"/>
      <c r="AE40" s="199" t="s">
        <v>408</v>
      </c>
      <c r="AF40" s="252"/>
      <c r="AG40" s="253"/>
      <c r="AH40" s="200"/>
      <c r="AI40" s="28"/>
      <c r="AJ40" s="28"/>
      <c r="AK40" s="180"/>
      <c r="AL40" s="198"/>
      <c r="AM40" s="198"/>
      <c r="AN40" s="198"/>
      <c r="AO40" s="198"/>
      <c r="AP40" s="198"/>
      <c r="AQ40" s="254"/>
      <c r="AR40" s="254"/>
      <c r="AS40" s="174"/>
      <c r="AW40" s="28"/>
    </row>
    <row r="41" spans="2:49" ht="15.75" thickBot="1" thickTop="1">
      <c r="B41" s="183"/>
      <c r="C41" s="249"/>
      <c r="D41" s="195">
        <f>IF(ISBLANK('process audit_checklist'!K47),"",'process audit_checklist'!K47)</f>
        <v>10</v>
      </c>
      <c r="E41" s="195">
        <f>IF(ISBLANK('process audit_checklist'!K48),"",'process audit_checklist'!K48)</f>
        <v>4</v>
      </c>
      <c r="F41" s="195">
        <f>IF(ISBLANK('process audit_checklist'!K49),"",'process audit_checklist'!K49)</f>
        <v>10</v>
      </c>
      <c r="G41" s="195">
        <f>IF(ISBLANK('process audit_checklist'!K50),"",'process audit_checklist'!K50)</f>
        <v>10</v>
      </c>
      <c r="H41" s="195">
        <f>IF(ISBLANK('process audit_checklist'!K51),"",'process audit_checklist'!K51)</f>
        <v>6</v>
      </c>
      <c r="I41" s="250"/>
      <c r="J41" s="195">
        <f>IF(ISBLANK('process audit_checklist'!K54),"",'process audit_checklist'!K54)</f>
        <v>10</v>
      </c>
      <c r="K41" s="195">
        <f>IF(ISBLANK('process audit_checklist'!K55),"",'process audit_checklist'!K55)</f>
        <v>10</v>
      </c>
      <c r="L41" s="195">
        <f>IF(ISBLANK('process audit_checklist'!K56),"",'process audit_checklist'!K56)</f>
        <v>10</v>
      </c>
      <c r="M41" s="195">
        <f>IF(ISBLANK('process audit_checklist'!K57),"",'process audit_checklist'!K57)</f>
        <v>10</v>
      </c>
      <c r="N41" s="195">
        <f>IF(ISBLANK('process audit_checklist'!K58),"",'process audit_checklist'!K58)</f>
        <v>10</v>
      </c>
      <c r="O41" s="195">
        <f>IF(ISBLANK('process audit_checklist'!K59),"",'process audit_checklist'!K59)</f>
        <v>10</v>
      </c>
      <c r="P41" s="195">
        <f>IF(ISBLANK('process audit_checklist'!K60),"",'process audit_checklist'!K60)</f>
        <v>10</v>
      </c>
      <c r="Q41" s="214"/>
      <c r="R41" s="195">
        <f>IF(ISBLANK('process audit_checklist'!K63),"",'process audit_checklist'!K63)</f>
        <v>10</v>
      </c>
      <c r="S41" s="195">
        <f>IF(ISBLANK('process audit_checklist'!K64),"",'process audit_checklist'!K64)</f>
        <v>10</v>
      </c>
      <c r="T41" s="195">
        <f>IF(ISBLANK('process audit_checklist'!K65),"",'process audit_checklist'!K65)</f>
        <v>10</v>
      </c>
      <c r="U41" s="195">
        <f>IF(ISBLANK('process audit_checklist'!K66),"",'process audit_checklist'!K66)</f>
        <v>10</v>
      </c>
      <c r="V41" s="195">
        <f>IF(ISBLANK('process audit_checklist'!K67),"",'process audit_checklist'!K67)</f>
        <v>10</v>
      </c>
      <c r="W41" s="250"/>
      <c r="X41" s="195">
        <f>IF(ISBLANK('process audit_checklist'!K70),"",'process audit_checklist'!K70)</f>
        <v>8</v>
      </c>
      <c r="Y41" s="195">
        <f>IF(ISBLANK('process audit_checklist'!K71),"",'process audit_checklist'!K71)</f>
        <v>10</v>
      </c>
      <c r="Z41" s="195">
        <f>IF(ISBLANK('process audit_checklist'!K72),"",'process audit_checklist'!K72)</f>
        <v>10</v>
      </c>
      <c r="AA41" s="195">
        <f>IF(ISBLANK('process audit_checklist'!K73),"",'process audit_checklist'!K73)</f>
        <v>10</v>
      </c>
      <c r="AB41" s="195">
        <f>IF(ISBLANK('process audit_checklist'!K74),"",'process audit_checklist'!K74)</f>
        <v>10</v>
      </c>
      <c r="AC41" s="195">
        <f>IF(ISBLANK('process audit_checklist'!K75),"",'process audit_checklist'!K75)</f>
        <v>10</v>
      </c>
      <c r="AD41" s="196"/>
      <c r="AE41" s="249"/>
      <c r="AF41" s="570">
        <f>IF(AL41=0," ",ROUND(AQ41,0))</f>
        <v>90</v>
      </c>
      <c r="AG41" s="571"/>
      <c r="AH41" s="200"/>
      <c r="AI41" s="28"/>
      <c r="AJ41" s="28"/>
      <c r="AK41" s="250"/>
      <c r="AL41" s="201">
        <f>COUNT(D41:AD41)*10</f>
        <v>230</v>
      </c>
      <c r="AM41" s="202"/>
      <c r="AN41" s="203">
        <f>SUM(D41:H41)+SUM(J41:O41)+SUM(R41:V41)+SUM(X41:AD41)</f>
        <v>208</v>
      </c>
      <c r="AO41" s="204"/>
      <c r="AP41" s="193"/>
      <c r="AQ41" s="205">
        <f>IF(ISERROR(AN41/AL41*100),"",AN41/AL41*100)</f>
        <v>90.43478260869566</v>
      </c>
      <c r="AR41" s="206"/>
      <c r="AS41" s="220"/>
      <c r="AW41" s="247"/>
    </row>
    <row r="42" spans="2:49" ht="15.75" thickBot="1" thickTop="1">
      <c r="B42" s="183"/>
      <c r="C42" s="199"/>
      <c r="D42" s="246" t="s">
        <v>456</v>
      </c>
      <c r="E42" s="251"/>
      <c r="F42" s="180"/>
      <c r="G42" s="180"/>
      <c r="H42" s="247"/>
      <c r="I42" s="180"/>
      <c r="J42" s="572">
        <f>IF(ISBLANK('audit summary'!F27),"",'audit summary'!F27)</f>
      </c>
      <c r="K42" s="572"/>
      <c r="L42" s="572"/>
      <c r="M42" s="572"/>
      <c r="N42" s="572"/>
      <c r="O42" s="572"/>
      <c r="P42" s="572"/>
      <c r="Q42" s="572"/>
      <c r="R42" s="572"/>
      <c r="S42" s="572"/>
      <c r="T42" s="572"/>
      <c r="U42" s="572"/>
      <c r="V42" s="572"/>
      <c r="W42" s="572"/>
      <c r="X42" s="572"/>
      <c r="Y42" s="572"/>
      <c r="Z42" s="572"/>
      <c r="AA42" s="572"/>
      <c r="AB42" s="572"/>
      <c r="AC42" s="572"/>
      <c r="AD42" s="174"/>
      <c r="AE42" s="199" t="s">
        <v>409</v>
      </c>
      <c r="AF42" s="252"/>
      <c r="AG42" s="253"/>
      <c r="AH42" s="200"/>
      <c r="AI42" s="28"/>
      <c r="AJ42" s="28"/>
      <c r="AK42" s="180"/>
      <c r="AL42" s="198"/>
      <c r="AM42" s="198"/>
      <c r="AN42" s="198"/>
      <c r="AO42" s="198"/>
      <c r="AP42" s="198"/>
      <c r="AQ42" s="254"/>
      <c r="AR42" s="254"/>
      <c r="AS42" s="174"/>
      <c r="AW42" s="28"/>
    </row>
    <row r="43" spans="2:49" ht="15.75" thickBot="1" thickTop="1">
      <c r="B43" s="183"/>
      <c r="C43" s="262"/>
      <c r="D43" s="195">
        <f>IF(ISBLANK('process audit_checklist'!L47),"",'process audit_checklist'!L47)</f>
        <v>10</v>
      </c>
      <c r="E43" s="195">
        <f>IF(ISBLANK('process audit_checklist'!L48),"",'process audit_checklist'!L48)</f>
        <v>4</v>
      </c>
      <c r="F43" s="195">
        <f>IF(ISBLANK('process audit_checklist'!L49),"",'process audit_checklist'!L49)</f>
        <v>10</v>
      </c>
      <c r="G43" s="195">
        <f>IF(ISBLANK('process audit_checklist'!L50),"",'process audit_checklist'!L50)</f>
        <v>10</v>
      </c>
      <c r="H43" s="195">
        <f>IF(ISBLANK('process audit_checklist'!L51),"",'process audit_checklist'!L51)</f>
        <v>6</v>
      </c>
      <c r="I43" s="250"/>
      <c r="J43" s="195">
        <f>IF(ISBLANK('process audit_checklist'!L54),"",'process audit_checklist'!L54)</f>
        <v>10</v>
      </c>
      <c r="K43" s="195">
        <f>IF(ISBLANK('process audit_checklist'!L55),"",'process audit_checklist'!L55)</f>
        <v>10</v>
      </c>
      <c r="L43" s="195">
        <f>IF(ISBLANK('process audit_checklist'!L56),"",'process audit_checklist'!L56)</f>
        <v>10</v>
      </c>
      <c r="M43" s="195">
        <f>IF(ISBLANK('process audit_checklist'!L57),"",'process audit_checklist'!L57)</f>
        <v>10</v>
      </c>
      <c r="N43" s="195">
        <f>IF(ISBLANK('process audit_checklist'!L58),"",'process audit_checklist'!L58)</f>
        <v>10</v>
      </c>
      <c r="O43" s="195">
        <f>IF(ISBLANK('process audit_checklist'!L59),"",'process audit_checklist'!L59)</f>
        <v>10</v>
      </c>
      <c r="P43" s="195">
        <f>IF(ISBLANK('process audit_checklist'!L60),"",'process audit_checklist'!L60)</f>
        <v>10</v>
      </c>
      <c r="Q43" s="214"/>
      <c r="R43" s="195">
        <f>IF(ISBLANK('process audit_checklist'!L63),"",'process audit_checklist'!L63)</f>
        <v>10</v>
      </c>
      <c r="S43" s="195">
        <f>IF(ISBLANK('process audit_checklist'!L64),"",'process audit_checklist'!L64)</f>
        <v>10</v>
      </c>
      <c r="T43" s="195">
        <f>IF(ISBLANK('process audit_checklist'!L65),"",'process audit_checklist'!L65)</f>
        <v>10</v>
      </c>
      <c r="U43" s="195">
        <f>IF(ISBLANK('process audit_checklist'!L66),"",'process audit_checklist'!L66)</f>
        <v>10</v>
      </c>
      <c r="V43" s="195">
        <f>IF(ISBLANK('process audit_checklist'!L67),"",'process audit_checklist'!L67)</f>
        <v>10</v>
      </c>
      <c r="W43" s="250"/>
      <c r="X43" s="195">
        <f>IF(ISBLANK('process audit_checklist'!L70),"",'process audit_checklist'!L70)</f>
        <v>8</v>
      </c>
      <c r="Y43" s="195">
        <f>IF(ISBLANK('process audit_checklist'!L71),"",'process audit_checklist'!L71)</f>
        <v>10</v>
      </c>
      <c r="Z43" s="195">
        <f>IF(ISBLANK('process audit_checklist'!L72),"",'process audit_checklist'!L72)</f>
        <v>8</v>
      </c>
      <c r="AA43" s="195">
        <f>IF(ISBLANK('process audit_checklist'!L73),"",'process audit_checklist'!L73)</f>
        <v>8</v>
      </c>
      <c r="AB43" s="195">
        <f>IF(ISBLANK('process audit_checklist'!L74),"",'process audit_checklist'!L74)</f>
        <v>10</v>
      </c>
      <c r="AC43" s="195">
        <f>IF(ISBLANK('process audit_checklist'!L75),"",'process audit_checklist'!L75)</f>
        <v>10</v>
      </c>
      <c r="AD43" s="196"/>
      <c r="AE43" s="214"/>
      <c r="AF43" s="570">
        <f>IF(AL43=0,"",ROUND(AQ43,0))</f>
        <v>89</v>
      </c>
      <c r="AG43" s="571"/>
      <c r="AH43" s="200"/>
      <c r="AI43" s="28"/>
      <c r="AJ43" s="28"/>
      <c r="AK43" s="250"/>
      <c r="AL43" s="201">
        <f>COUNT(D43:AD43)*10</f>
        <v>230</v>
      </c>
      <c r="AM43" s="202"/>
      <c r="AN43" s="203">
        <f>SUM(D43:H43)+SUM(J43:O43)+SUM(R43:V43)+SUM(X43:AD43)</f>
        <v>204</v>
      </c>
      <c r="AO43" s="204"/>
      <c r="AP43" s="193"/>
      <c r="AQ43" s="205">
        <f>IF(ISERROR(AN43/AL43*100),"",AN43/AL43*100)</f>
        <v>88.69565217391305</v>
      </c>
      <c r="AR43" s="206"/>
      <c r="AS43" s="220"/>
      <c r="AW43" s="247"/>
    </row>
    <row r="44" spans="2:49" ht="15.75" thickTop="1">
      <c r="B44" s="183"/>
      <c r="C44" s="263"/>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2"/>
      <c r="AG44" s="253"/>
      <c r="AH44" s="200"/>
      <c r="AI44" s="28"/>
      <c r="AJ44" s="28"/>
      <c r="AK44" s="250"/>
      <c r="AL44" s="198"/>
      <c r="AM44" s="198"/>
      <c r="AN44" s="198"/>
      <c r="AO44" s="198"/>
      <c r="AP44" s="168"/>
      <c r="AQ44" s="254"/>
      <c r="AR44" s="254"/>
      <c r="AS44" s="174"/>
      <c r="AT44" s="173"/>
      <c r="AU44" s="168"/>
      <c r="AV44" s="220"/>
      <c r="AW44" s="28"/>
    </row>
    <row r="45" spans="2:48" ht="15">
      <c r="B45" s="183"/>
      <c r="C45" s="153"/>
      <c r="D45" s="251" t="s">
        <v>440</v>
      </c>
      <c r="E45" s="174"/>
      <c r="F45" s="174"/>
      <c r="G45" s="174"/>
      <c r="H45" s="180"/>
      <c r="I45" s="180"/>
      <c r="J45" s="180"/>
      <c r="K45" s="180"/>
      <c r="L45" s="180"/>
      <c r="M45" s="180"/>
      <c r="N45" s="180"/>
      <c r="O45" s="185"/>
      <c r="P45" s="185"/>
      <c r="Q45" s="180"/>
      <c r="R45" s="180"/>
      <c r="S45" s="180"/>
      <c r="T45" s="180"/>
      <c r="U45" s="180"/>
      <c r="V45" s="174"/>
      <c r="W45" s="180"/>
      <c r="X45" s="180"/>
      <c r="Y45" s="174"/>
      <c r="Z45" s="180"/>
      <c r="AA45" s="180"/>
      <c r="AB45" s="180"/>
      <c r="AC45" s="180"/>
      <c r="AD45" s="180"/>
      <c r="AE45" s="180"/>
      <c r="AF45" s="187"/>
      <c r="AG45" s="180"/>
      <c r="AH45" s="188"/>
      <c r="AI45" s="180"/>
      <c r="AJ45" s="180"/>
      <c r="AK45" s="180"/>
      <c r="AL45" s="174"/>
      <c r="AM45" s="174"/>
      <c r="AN45" s="180"/>
      <c r="AO45" s="180"/>
      <c r="AP45" s="180"/>
      <c r="AQ45" s="218"/>
      <c r="AR45" s="218"/>
      <c r="AS45" s="180"/>
      <c r="AT45" s="182"/>
      <c r="AU45" s="180"/>
      <c r="AV45" s="174"/>
    </row>
    <row r="46" spans="2:45" ht="15">
      <c r="B46" s="183"/>
      <c r="C46" s="170"/>
      <c r="D46" s="264" t="s">
        <v>392</v>
      </c>
      <c r="E46" s="243" t="s">
        <v>379</v>
      </c>
      <c r="F46" s="243" t="s">
        <v>380</v>
      </c>
      <c r="G46" s="243" t="s">
        <v>381</v>
      </c>
      <c r="H46" s="243" t="s">
        <v>382</v>
      </c>
      <c r="I46" s="28"/>
      <c r="J46" s="265" t="s">
        <v>393</v>
      </c>
      <c r="K46" s="243" t="s">
        <v>379</v>
      </c>
      <c r="L46" s="243" t="s">
        <v>380</v>
      </c>
      <c r="M46" s="243" t="s">
        <v>381</v>
      </c>
      <c r="N46" s="170" t="s">
        <v>382</v>
      </c>
      <c r="O46" s="243" t="s">
        <v>383</v>
      </c>
      <c r="P46" s="243"/>
      <c r="Q46" s="243"/>
      <c r="R46" s="265" t="s">
        <v>394</v>
      </c>
      <c r="S46" s="243" t="s">
        <v>379</v>
      </c>
      <c r="T46" s="243" t="s">
        <v>380</v>
      </c>
      <c r="U46" s="243" t="s">
        <v>381</v>
      </c>
      <c r="V46" s="243" t="s">
        <v>382</v>
      </c>
      <c r="W46" s="243"/>
      <c r="X46" s="265" t="s">
        <v>395</v>
      </c>
      <c r="Y46" s="243" t="s">
        <v>379</v>
      </c>
      <c r="Z46" s="243" t="s">
        <v>380</v>
      </c>
      <c r="AA46" s="243" t="s">
        <v>381</v>
      </c>
      <c r="AB46" s="243" t="s">
        <v>382</v>
      </c>
      <c r="AC46" s="243" t="s">
        <v>383</v>
      </c>
      <c r="AD46" s="170"/>
      <c r="AE46" s="28"/>
      <c r="AF46" s="208"/>
      <c r="AG46" s="28"/>
      <c r="AH46" s="200"/>
      <c r="AI46" s="28"/>
      <c r="AJ46" s="28"/>
      <c r="AK46" s="180"/>
      <c r="AL46" s="180"/>
      <c r="AM46" s="180"/>
      <c r="AN46" s="180"/>
      <c r="AO46" s="180"/>
      <c r="AP46" s="180"/>
      <c r="AQ46" s="218"/>
      <c r="AR46" s="218"/>
      <c r="AS46" s="174"/>
    </row>
    <row r="47" spans="2:49" s="270" customFormat="1" ht="14.25">
      <c r="B47" s="266"/>
      <c r="C47" s="193"/>
      <c r="D47" s="195">
        <f>ROUND(AVERAGE(D25,D27,D29,D31),0)</f>
        <v>10</v>
      </c>
      <c r="E47" s="195">
        <f aca="true" t="shared" si="0" ref="E47:AC47">ROUND(AVERAGE(E25,E27,E29,E31),0)</f>
        <v>3</v>
      </c>
      <c r="F47" s="195">
        <f t="shared" si="0"/>
        <v>10</v>
      </c>
      <c r="G47" s="195">
        <f t="shared" si="0"/>
        <v>10</v>
      </c>
      <c r="H47" s="195">
        <f t="shared" si="0"/>
        <v>6</v>
      </c>
      <c r="I47" s="267"/>
      <c r="J47" s="195">
        <f t="shared" si="0"/>
        <v>10</v>
      </c>
      <c r="K47" s="195">
        <f t="shared" si="0"/>
        <v>10</v>
      </c>
      <c r="L47" s="195">
        <f t="shared" si="0"/>
        <v>10</v>
      </c>
      <c r="M47" s="195">
        <f t="shared" si="0"/>
        <v>10</v>
      </c>
      <c r="N47" s="195">
        <f t="shared" si="0"/>
        <v>10</v>
      </c>
      <c r="O47" s="195">
        <f t="shared" si="0"/>
        <v>10</v>
      </c>
      <c r="P47" s="195">
        <f t="shared" si="0"/>
        <v>10</v>
      </c>
      <c r="Q47" s="214"/>
      <c r="R47" s="195">
        <f t="shared" si="0"/>
        <v>10</v>
      </c>
      <c r="S47" s="195">
        <f t="shared" si="0"/>
        <v>10</v>
      </c>
      <c r="T47" s="195">
        <f t="shared" si="0"/>
        <v>10</v>
      </c>
      <c r="U47" s="195">
        <f t="shared" si="0"/>
        <v>10</v>
      </c>
      <c r="V47" s="195">
        <f t="shared" si="0"/>
        <v>10</v>
      </c>
      <c r="W47" s="250"/>
      <c r="X47" s="195">
        <f t="shared" si="0"/>
        <v>8</v>
      </c>
      <c r="Y47" s="195">
        <f t="shared" si="0"/>
        <v>10</v>
      </c>
      <c r="Z47" s="195">
        <f t="shared" si="0"/>
        <v>10</v>
      </c>
      <c r="AA47" s="195">
        <f t="shared" si="0"/>
        <v>10</v>
      </c>
      <c r="AB47" s="195">
        <f t="shared" si="0"/>
        <v>10</v>
      </c>
      <c r="AC47" s="195">
        <f t="shared" si="0"/>
        <v>10</v>
      </c>
      <c r="AD47" s="196"/>
      <c r="AE47" s="28"/>
      <c r="AF47" s="268"/>
      <c r="AG47" s="267"/>
      <c r="AH47" s="269"/>
      <c r="AI47" s="267"/>
      <c r="AJ47" s="267"/>
      <c r="AK47" s="247"/>
      <c r="AL47" s="198"/>
      <c r="AM47" s="247"/>
      <c r="AN47" s="247"/>
      <c r="AO47" s="247"/>
      <c r="AP47" s="247"/>
      <c r="AQ47" s="254"/>
      <c r="AR47" s="254"/>
      <c r="AS47" s="251"/>
      <c r="AW47" s="175"/>
    </row>
    <row r="48" spans="2:48" ht="15.75" thickBot="1">
      <c r="B48" s="183"/>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80"/>
      <c r="AA48" s="180"/>
      <c r="AB48" s="185"/>
      <c r="AC48" s="180"/>
      <c r="AD48" s="220"/>
      <c r="AE48" s="220"/>
      <c r="AF48" s="221"/>
      <c r="AG48" s="220"/>
      <c r="AH48" s="222"/>
      <c r="AI48" s="220"/>
      <c r="AJ48" s="220"/>
      <c r="AK48" s="220"/>
      <c r="AL48" s="220"/>
      <c r="AM48" s="180"/>
      <c r="AN48" s="180"/>
      <c r="AO48" s="180"/>
      <c r="AP48" s="180"/>
      <c r="AQ48" s="218"/>
      <c r="AR48" s="218"/>
      <c r="AS48" s="180"/>
      <c r="AT48" s="182"/>
      <c r="AU48" s="180"/>
      <c r="AV48" s="174"/>
    </row>
    <row r="49" spans="2:48" ht="16.5" thickBot="1" thickTop="1">
      <c r="B49" s="183"/>
      <c r="C49" s="249"/>
      <c r="D49" s="271"/>
      <c r="E49" s="271" t="s">
        <v>336</v>
      </c>
      <c r="F49" s="249"/>
      <c r="G49" s="570">
        <f>ROUND((SUM(D47:H47)/(COUNT(D47:H47)*10))*100,0)</f>
        <v>78</v>
      </c>
      <c r="H49" s="571"/>
      <c r="I49" s="28"/>
      <c r="J49" s="271"/>
      <c r="K49" s="249"/>
      <c r="L49" s="249"/>
      <c r="M49" s="271" t="s">
        <v>337</v>
      </c>
      <c r="N49" s="249"/>
      <c r="O49" s="570">
        <f>ROUND((SUM(L47:Q47)/(COUNT(L47:Q47)*10))*100,0)</f>
        <v>100</v>
      </c>
      <c r="P49" s="571"/>
      <c r="Q49" s="28"/>
      <c r="R49" s="271"/>
      <c r="S49" s="271" t="s">
        <v>338</v>
      </c>
      <c r="T49" s="249"/>
      <c r="U49" s="570">
        <f>ROUND((SUM(S47:W47)/(COUNT(S47:W47)*10))*100,0)</f>
        <v>100</v>
      </c>
      <c r="V49" s="571"/>
      <c r="X49" s="271"/>
      <c r="Y49" s="249"/>
      <c r="Z49" s="271" t="s">
        <v>339</v>
      </c>
      <c r="AA49" s="249"/>
      <c r="AB49" s="570">
        <f>ROUND((SUM(Z47:AD47)/(COUNT(Z47:AD47)*10))*100,0)</f>
        <v>100</v>
      </c>
      <c r="AC49" s="571"/>
      <c r="AE49" s="272"/>
      <c r="AF49" s="175"/>
      <c r="AG49" s="213"/>
      <c r="AH49" s="273"/>
      <c r="AP49" s="235"/>
      <c r="AQ49" s="235"/>
      <c r="AR49" s="175"/>
      <c r="AV49" s="28"/>
    </row>
    <row r="50" spans="2:48" ht="15.75" thickTop="1">
      <c r="B50" s="183"/>
      <c r="C50" s="184"/>
      <c r="D50" s="174"/>
      <c r="E50" s="174"/>
      <c r="F50" s="174"/>
      <c r="G50" s="174"/>
      <c r="H50" s="180"/>
      <c r="I50" s="180"/>
      <c r="J50" s="180"/>
      <c r="K50" s="180"/>
      <c r="L50" s="180"/>
      <c r="M50" s="180"/>
      <c r="N50" s="180"/>
      <c r="O50" s="185"/>
      <c r="P50" s="185"/>
      <c r="Q50" s="180"/>
      <c r="R50" s="180"/>
      <c r="S50" s="180"/>
      <c r="T50" s="180"/>
      <c r="U50" s="180"/>
      <c r="V50" s="174"/>
      <c r="W50" s="180"/>
      <c r="X50" s="180"/>
      <c r="Y50" s="174"/>
      <c r="Z50" s="180"/>
      <c r="AA50" s="180"/>
      <c r="AB50" s="180"/>
      <c r="AC50" s="180"/>
      <c r="AD50" s="180"/>
      <c r="AE50" s="180"/>
      <c r="AF50" s="187"/>
      <c r="AG50" s="180"/>
      <c r="AH50" s="188"/>
      <c r="AI50" s="180"/>
      <c r="AJ50" s="180"/>
      <c r="AK50" s="180"/>
      <c r="AL50" s="174"/>
      <c r="AM50" s="174"/>
      <c r="AN50" s="180"/>
      <c r="AO50" s="180"/>
      <c r="AP50" s="180"/>
      <c r="AQ50" s="218"/>
      <c r="AR50" s="218"/>
      <c r="AS50" s="180"/>
      <c r="AT50" s="182"/>
      <c r="AU50" s="180"/>
      <c r="AV50" s="174"/>
    </row>
    <row r="51" spans="2:48" ht="15.75" thickBot="1">
      <c r="B51" s="183"/>
      <c r="C51" s="174"/>
      <c r="D51" s="174"/>
      <c r="E51" s="174"/>
      <c r="F51" s="174"/>
      <c r="G51" s="174"/>
      <c r="H51" s="174"/>
      <c r="I51" s="174"/>
      <c r="J51" s="174"/>
      <c r="K51" s="174"/>
      <c r="L51" s="174"/>
      <c r="M51" s="174"/>
      <c r="N51" s="174"/>
      <c r="O51" s="174"/>
      <c r="P51" s="174"/>
      <c r="Q51" s="174"/>
      <c r="R51" s="174"/>
      <c r="S51" s="174"/>
      <c r="T51" s="28"/>
      <c r="U51" s="28"/>
      <c r="V51" s="28"/>
      <c r="W51" s="28"/>
      <c r="X51" s="191" t="s">
        <v>378</v>
      </c>
      <c r="Y51" s="191" t="s">
        <v>379</v>
      </c>
      <c r="Z51" s="191" t="s">
        <v>380</v>
      </c>
      <c r="AA51" s="191" t="s">
        <v>381</v>
      </c>
      <c r="AB51" s="191" t="s">
        <v>382</v>
      </c>
      <c r="AC51" s="191"/>
      <c r="AD51" s="191"/>
      <c r="AE51" s="274" t="s">
        <v>412</v>
      </c>
      <c r="AF51" s="221"/>
      <c r="AG51" s="220"/>
      <c r="AH51" s="222"/>
      <c r="AI51" s="220"/>
      <c r="AJ51" s="220"/>
      <c r="AK51" s="220"/>
      <c r="AL51" s="220"/>
      <c r="AM51" s="180"/>
      <c r="AN51" s="180"/>
      <c r="AO51" s="180"/>
      <c r="AP51" s="180"/>
      <c r="AQ51" s="218"/>
      <c r="AR51" s="218"/>
      <c r="AS51" s="180"/>
      <c r="AT51" s="182"/>
      <c r="AU51" s="180"/>
      <c r="AV51" s="174"/>
    </row>
    <row r="52" spans="2:48" ht="16.5" thickBot="1" thickTop="1">
      <c r="B52" s="183"/>
      <c r="C52" s="153">
        <v>7</v>
      </c>
      <c r="D52" s="153" t="s">
        <v>446</v>
      </c>
      <c r="E52" s="174"/>
      <c r="F52" s="174"/>
      <c r="G52" s="174"/>
      <c r="H52" s="180"/>
      <c r="I52" s="180"/>
      <c r="J52" s="180"/>
      <c r="K52" s="180"/>
      <c r="L52" s="180"/>
      <c r="M52" s="180"/>
      <c r="N52" s="180"/>
      <c r="O52" s="185"/>
      <c r="P52" s="185"/>
      <c r="Q52" s="180"/>
      <c r="R52" s="180"/>
      <c r="S52" s="180"/>
      <c r="T52" s="28"/>
      <c r="U52" s="28"/>
      <c r="V52" s="28"/>
      <c r="W52" s="28"/>
      <c r="X52" s="195">
        <f>IF(ISBLANK('process audit_checklist'!L78),"",'process audit_checklist'!L78)</f>
        <v>10</v>
      </c>
      <c r="Y52" s="195">
        <f>IF(ISBLANK('process audit_checklist'!L79),"",'process audit_checklist'!L79)</f>
        <v>10</v>
      </c>
      <c r="Z52" s="195">
        <f>IF(ISBLANK('process audit_checklist'!L80),"",'process audit_checklist'!L80)</f>
        <v>10</v>
      </c>
      <c r="AA52" s="195">
        <f>IF(ISBLANK('process audit_checklist'!L81),"",'process audit_checklist'!L81)</f>
        <v>10</v>
      </c>
      <c r="AB52" s="195">
        <f>IF(ISBLANK('process audit_checklist'!L82),"",'process audit_checklist'!L82)</f>
        <v>10</v>
      </c>
      <c r="AC52" s="212"/>
      <c r="AD52" s="260"/>
      <c r="AE52" s="28"/>
      <c r="AF52" s="570">
        <f>AQ52</f>
        <v>100</v>
      </c>
      <c r="AG52" s="571"/>
      <c r="AH52" s="188"/>
      <c r="AI52" s="180"/>
      <c r="AJ52" s="180"/>
      <c r="AK52" s="180"/>
      <c r="AL52" s="201">
        <f>COUNT(X52:AB52)*10</f>
        <v>50</v>
      </c>
      <c r="AM52" s="202"/>
      <c r="AN52" s="203">
        <f>SUM(X52:AB52)</f>
        <v>50</v>
      </c>
      <c r="AO52" s="204"/>
      <c r="AP52" s="28"/>
      <c r="AQ52" s="205">
        <f>IF(ISERROR(AN52/AL52*100),"",AN52/AL52*100)</f>
        <v>100</v>
      </c>
      <c r="AR52" s="206"/>
      <c r="AS52" s="180"/>
      <c r="AT52" s="275"/>
      <c r="AU52" s="180"/>
      <c r="AV52" s="174"/>
    </row>
    <row r="53" spans="2:54" ht="16.5" thickBot="1" thickTop="1">
      <c r="B53" s="183"/>
      <c r="C53" s="213"/>
      <c r="D53" s="28"/>
      <c r="E53" s="28"/>
      <c r="F53" s="28"/>
      <c r="G53" s="28"/>
      <c r="H53" s="28"/>
      <c r="I53" s="174"/>
      <c r="J53" s="28"/>
      <c r="K53" s="28"/>
      <c r="L53" s="28"/>
      <c r="M53" s="28"/>
      <c r="N53" s="28"/>
      <c r="O53" s="28"/>
      <c r="P53" s="28"/>
      <c r="Q53" s="28"/>
      <c r="R53" s="28"/>
      <c r="S53" s="28"/>
      <c r="T53" s="174"/>
      <c r="U53" s="174"/>
      <c r="V53" s="28"/>
      <c r="W53" s="28"/>
      <c r="X53" s="28"/>
      <c r="Y53" s="28"/>
      <c r="Z53" s="28"/>
      <c r="AA53" s="28"/>
      <c r="AB53" s="28"/>
      <c r="AC53" s="28"/>
      <c r="AD53" s="28"/>
      <c r="AE53" s="28"/>
      <c r="AF53" s="208"/>
      <c r="AG53" s="28"/>
      <c r="AH53" s="200"/>
      <c r="AI53" s="28"/>
      <c r="AJ53" s="28"/>
      <c r="AK53" s="28"/>
      <c r="AL53" s="28"/>
      <c r="AM53" s="28"/>
      <c r="AN53" s="28"/>
      <c r="AO53" s="28"/>
      <c r="AP53" s="28"/>
      <c r="AQ53" s="276"/>
      <c r="AR53" s="276"/>
      <c r="AS53" s="28"/>
      <c r="AT53" s="28"/>
      <c r="AU53" s="28"/>
      <c r="AV53" s="38"/>
      <c r="AX53" s="28"/>
      <c r="AY53" s="28"/>
      <c r="AZ53" s="277"/>
      <c r="BA53" s="167"/>
      <c r="BB53" s="174"/>
    </row>
    <row r="54" spans="2:50" ht="17.25" thickTop="1">
      <c r="B54" s="278"/>
      <c r="C54" s="279"/>
      <c r="D54" s="280" t="s">
        <v>442</v>
      </c>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2" t="s">
        <v>443</v>
      </c>
      <c r="AC54" s="283" t="s">
        <v>444</v>
      </c>
      <c r="AD54" s="281"/>
      <c r="AE54" s="281"/>
      <c r="AF54" s="284"/>
      <c r="AG54" s="281"/>
      <c r="AH54" s="285"/>
      <c r="AI54" s="28"/>
      <c r="AJ54" s="28"/>
      <c r="AK54" s="28"/>
      <c r="AL54" s="28"/>
      <c r="AM54" s="28"/>
      <c r="AN54" s="28"/>
      <c r="AO54" s="28"/>
      <c r="AP54" s="28"/>
      <c r="AQ54" s="276"/>
      <c r="AR54" s="276"/>
      <c r="AS54" s="28"/>
      <c r="AT54" s="28"/>
      <c r="AU54" s="28"/>
      <c r="AV54" s="28"/>
      <c r="AX54" s="28"/>
    </row>
    <row r="55" spans="2:50" ht="15" thickBot="1">
      <c r="B55" s="183"/>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286"/>
      <c r="AG55" s="38"/>
      <c r="AH55" s="200"/>
      <c r="AI55" s="28"/>
      <c r="AJ55" s="28"/>
      <c r="AK55" s="28"/>
      <c r="AL55" s="28"/>
      <c r="AM55" s="28"/>
      <c r="AN55" s="28"/>
      <c r="AO55" s="28"/>
      <c r="AP55" s="28"/>
      <c r="AQ55" s="276"/>
      <c r="AR55" s="276"/>
      <c r="AS55" s="28"/>
      <c r="AT55" s="28"/>
      <c r="AU55" s="28"/>
      <c r="AV55" s="28"/>
      <c r="AX55" s="28"/>
    </row>
    <row r="56" spans="2:49" ht="14.25">
      <c r="B56" s="183"/>
      <c r="C56" s="28"/>
      <c r="D56" s="598" t="s">
        <v>19</v>
      </c>
      <c r="E56" s="599"/>
      <c r="F56" s="599"/>
      <c r="G56" s="599"/>
      <c r="H56" s="600"/>
      <c r="I56" s="574" t="s">
        <v>574</v>
      </c>
      <c r="J56" s="574"/>
      <c r="K56" s="574"/>
      <c r="L56" s="575"/>
      <c r="M56" s="573"/>
      <c r="N56" s="574"/>
      <c r="O56" s="574"/>
      <c r="P56" s="575"/>
      <c r="Q56" s="573"/>
      <c r="R56" s="574"/>
      <c r="S56" s="574"/>
      <c r="T56" s="575"/>
      <c r="U56" s="573"/>
      <c r="V56" s="574"/>
      <c r="W56" s="574"/>
      <c r="X56" s="575"/>
      <c r="Y56" s="573"/>
      <c r="Z56" s="574"/>
      <c r="AA56" s="574"/>
      <c r="AB56" s="575"/>
      <c r="AC56" s="573"/>
      <c r="AD56" s="574"/>
      <c r="AE56" s="574"/>
      <c r="AF56" s="592"/>
      <c r="AG56" s="38"/>
      <c r="AH56" s="200"/>
      <c r="AI56" s="28"/>
      <c r="AJ56" s="28"/>
      <c r="AK56" s="28"/>
      <c r="AL56" s="28"/>
      <c r="AM56" s="28"/>
      <c r="AN56" s="28"/>
      <c r="AO56" s="28"/>
      <c r="AP56" s="276"/>
      <c r="AQ56" s="276"/>
      <c r="AR56" s="28"/>
      <c r="AS56" s="28"/>
      <c r="AT56" s="28"/>
      <c r="AU56" s="28"/>
      <c r="AW56" s="28"/>
    </row>
    <row r="57" spans="2:49" ht="15" thickBot="1">
      <c r="B57" s="183"/>
      <c r="C57" s="28"/>
      <c r="D57" s="601" t="s">
        <v>20</v>
      </c>
      <c r="E57" s="602"/>
      <c r="F57" s="602"/>
      <c r="G57" s="602"/>
      <c r="H57" s="603"/>
      <c r="I57" s="577" t="s">
        <v>312</v>
      </c>
      <c r="J57" s="577"/>
      <c r="K57" s="577"/>
      <c r="L57" s="578"/>
      <c r="M57" s="576"/>
      <c r="N57" s="577"/>
      <c r="O57" s="577"/>
      <c r="P57" s="578"/>
      <c r="Q57" s="576"/>
      <c r="R57" s="577"/>
      <c r="S57" s="577"/>
      <c r="T57" s="578"/>
      <c r="U57" s="576"/>
      <c r="V57" s="577"/>
      <c r="W57" s="577"/>
      <c r="X57" s="578"/>
      <c r="Y57" s="576"/>
      <c r="Z57" s="577"/>
      <c r="AA57" s="577"/>
      <c r="AB57" s="578"/>
      <c r="AC57" s="576"/>
      <c r="AD57" s="577"/>
      <c r="AE57" s="577"/>
      <c r="AF57" s="593"/>
      <c r="AG57" s="38"/>
      <c r="AH57" s="200"/>
      <c r="AI57" s="287"/>
      <c r="AJ57" s="28"/>
      <c r="AK57" s="28"/>
      <c r="AL57" s="28"/>
      <c r="AM57" s="28"/>
      <c r="AN57" s="28"/>
      <c r="AO57" s="28"/>
      <c r="AP57" s="276"/>
      <c r="AQ57" s="276"/>
      <c r="AR57" s="28"/>
      <c r="AS57" s="28"/>
      <c r="AT57" s="28"/>
      <c r="AU57" s="28"/>
      <c r="AW57" s="28"/>
    </row>
    <row r="58" spans="2:50" ht="15" thickBot="1">
      <c r="B58" s="183"/>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286"/>
      <c r="AG58" s="38"/>
      <c r="AH58" s="200"/>
      <c r="AI58" s="28"/>
      <c r="AJ58" s="28"/>
      <c r="AK58" s="28"/>
      <c r="AL58" s="28"/>
      <c r="AM58" s="28"/>
      <c r="AN58" s="28"/>
      <c r="AO58" s="28"/>
      <c r="AP58" s="28"/>
      <c r="AQ58" s="276"/>
      <c r="AR58" s="276"/>
      <c r="AS58" s="28"/>
      <c r="AT58" s="28"/>
      <c r="AU58" s="28"/>
      <c r="AV58" s="28"/>
      <c r="AX58" s="28"/>
    </row>
    <row r="59" spans="2:50" ht="15.75" thickBot="1" thickTop="1">
      <c r="B59" s="183"/>
      <c r="C59" s="28"/>
      <c r="D59" s="271" t="s">
        <v>410</v>
      </c>
      <c r="E59" s="28"/>
      <c r="F59" s="28"/>
      <c r="G59" s="28"/>
      <c r="H59" s="28"/>
      <c r="I59" s="28"/>
      <c r="J59" s="570">
        <f>IF(I57="","",AVERAGE(IF(ISERROR(SEARCH("1",$I$57)),$H$59,EPS1),IF(ISERROR(SEARCH("2",$I$57)),$H$59,EPS0),IF(ISERROR(SEARCH("3",$I$57)),$H$59,EPS3),IF(ISERROR(SEARCH("4",$I$57)),$H$59,EPS4),IF(ISERROR(SEARCH("5",$I$57)),$H$59,EPS5),IF(ISERROR(SEARCH("6",$I$57)),$H$59,EPS6),IF(ISERROR(SEARCH("7",$I$57)),$H$59,EPS7),IF(ISERROR(SEARCH("8",$I$57)),$H$59,EPS8),IF(ISERROR(SEARCH("9",$I$57)),$H$59,EPS9),IF(ISERROR(SEARCH("10",$I$57)),$H$59,EPS10)))</f>
        <v>89.5</v>
      </c>
      <c r="K59" s="571"/>
      <c r="L59" s="28"/>
      <c r="M59" s="28"/>
      <c r="N59" s="570">
        <f>IF(M57="","",AVERAGE(IF(ISERROR(SEARCH("1",$M$57)),$H$59,EPS1),IF(ISERROR(SEARCH("2",$M$57)),$H$59,EPS0),IF(ISERROR(SEARCH("3",$M$57)),$H$59,EPS3),IF(ISERROR(SEARCH("4",$M$57)),$H$59,EPS4),IF(ISERROR(SEARCH("5",$M$57)),$H$59,EPS5),IF(ISERROR(SEARCH("6",$M$57)),$H$59,EPS6),IF(ISERROR(SEARCH("7",$M$57)),$H$59,EPS7),IF(ISERROR(SEARCH("8",$M$57)),$H$59,EPS8),IF(ISERROR(SEARCH("9",$M$57)),$H$59,EPS9),IF(ISERROR(SEARCH("10",$M$57)),$H$59,EPS10)))</f>
      </c>
      <c r="O59" s="571"/>
      <c r="P59" s="253"/>
      <c r="Q59" s="28"/>
      <c r="R59" s="570">
        <f>IF(Q57="","",AVERAGE(IF(ISERROR(SEARCH("1",$Q$57)),$H$59,EPS1),IF(ISERROR(SEARCH("2",$Q$57)),$H$59,EPS0),IF(ISERROR(SEARCH("3",$Q$57)),$H$59,EPS3),IF(ISERROR(SEARCH("4",$Q$57)),$H$59,EPS4),IF(ISERROR(SEARCH("5",$Q$57)),$H$59,EPS5),IF(ISERROR(SEARCH("6",$Q$57)),$H$59,EPS6),IF(ISERROR(SEARCH("7",$Q$57)),$H$59,EPS7),IF(ISERROR(SEARCH("8",$Q$57)),$H$59,EPS8),IF(ISERROR(SEARCH("9",$Q$57)),$H$59,EPS9),IF(ISERROR(SEARCH("10",$Q$57)),$H$59,EPS10)))</f>
      </c>
      <c r="S59" s="571"/>
      <c r="U59" s="28"/>
      <c r="V59" s="570">
        <f>IF(U57="","",AVERAGE(IF(ISERROR(SEARCH("1",$U$57)),$H$59,EPS1),IF(ISERROR(SEARCH("2",$U$57)),$H$59,EPS2),IF(ISERROR(SEARCH("3",$U$57)),$H$59,EPS3),IF(ISERROR(SEARCH("4",$U$57)),$H$59,EPS4),IF(ISERROR(SEARCH("5",$U$57)),$H$59,EPS5),IF(ISERROR(SEARCH("6",$U$57)),$H$59,EPS6),IF(ISERROR(SEARCH("7",$U$57)),$H$59,EPS7),IF(ISERROR(SEARCH("8",$U$57)),$H$59,EPS8),IF(ISERROR(SEARCH("9",$U$57)),$H$59,EPS9),IF(ISERROR(SEARCH("10",$U$57)),$H$59,EPS10)))</f>
      </c>
      <c r="W59" s="571"/>
      <c r="Y59" s="28"/>
      <c r="Z59" s="570">
        <f>IF(Y57="","",AVERAGE(IF(ISERROR(SEARCH("1",$Y$57)),$H$59,EPS1),IF(ISERROR(SEARCH("2",$Y$57)),$H$59,EPS2),IF(ISERROR(SEARCH("3",$Y$57)),$H$59,EPS3),IF(ISERROR(SEARCH("4",$Y$57)),$H$59,EPS4),IF(ISERROR(SEARCH("5",$Y$57)),$H$59,EPS5),IF(ISERROR(SEARCH("6",$Y$57)),$H$59,EPS6),IF(ISERROR(SEARCH("7",$Y$57)),$H$59,EPS7),IF(ISERROR(SEARCH("8",$Y$57)),$H$59,EPS8),IF(ISERROR(SEARCH("9",$Y$57)),$H$59,EPS9),IF(ISERROR(SEARCH("10",$Y$57)),$H$59,EPS10)))</f>
      </c>
      <c r="AA59" s="571"/>
      <c r="AC59" s="28"/>
      <c r="AD59" s="570">
        <f>IF(AC57="","",AVERAGE(IF(ISERROR(SEARCH("1",$AC$57)),$H$59,EPS1),IF(ISERROR(SEARCH("2",$AC$57)),$H$59,EPS2),IF(ISERROR(SEARCH("3",$AC$57)),$H$59,EPS3),IF(ISERROR(SEARCH("4",$AC$57)),$H$59,EPS4),IF(ISERROR(SEARCH("5",$AC$57)),$H$59,EPS5),IF(ISERROR(SEARCH("6",$AC$57)),$H$59,EPS6),IF(ISERROR(SEARCH("7",$AC$57)),$H$59,EPS7),IF(ISERROR(SEARCH("8",$AC$57)),$H$59,EPS8),IF(ISERROR(SEARCH("9",$AC$57)),$H$59,EPS9),IF(ISERROR(SEARCH("10",$AC$57)),$H$59,EPS10)))</f>
      </c>
      <c r="AE59" s="571"/>
      <c r="AF59" s="175"/>
      <c r="AG59" s="28"/>
      <c r="AH59" s="200"/>
      <c r="AI59" s="28"/>
      <c r="AJ59" s="28"/>
      <c r="AK59" s="28"/>
      <c r="AL59" s="28"/>
      <c r="AM59" s="28"/>
      <c r="AN59" s="28"/>
      <c r="AO59" s="28"/>
      <c r="AP59" s="28"/>
      <c r="AQ59" s="276"/>
      <c r="AR59" s="276"/>
      <c r="AS59" s="28"/>
      <c r="AT59" s="28"/>
      <c r="AU59" s="28"/>
      <c r="AV59" s="28"/>
      <c r="AX59" s="28"/>
    </row>
    <row r="60" spans="2:50" ht="15.75" thickBot="1" thickTop="1">
      <c r="B60" s="183"/>
      <c r="C60" s="28"/>
      <c r="D60" s="271"/>
      <c r="E60" s="28"/>
      <c r="F60" s="28"/>
      <c r="G60" s="28"/>
      <c r="H60" s="28"/>
      <c r="I60" s="28"/>
      <c r="J60" s="288"/>
      <c r="K60" s="288"/>
      <c r="L60" s="28"/>
      <c r="M60" s="28"/>
      <c r="N60" s="289"/>
      <c r="O60" s="253"/>
      <c r="P60" s="253"/>
      <c r="Q60" s="28"/>
      <c r="R60" s="28"/>
      <c r="S60" s="289"/>
      <c r="T60" s="253"/>
      <c r="U60" s="28"/>
      <c r="V60" s="28"/>
      <c r="W60" s="289"/>
      <c r="X60" s="253"/>
      <c r="Y60" s="28"/>
      <c r="Z60" s="28"/>
      <c r="AA60" s="289"/>
      <c r="AB60" s="253"/>
      <c r="AC60" s="28"/>
      <c r="AD60" s="28"/>
      <c r="AE60" s="289"/>
      <c r="AF60" s="252"/>
      <c r="AG60" s="28"/>
      <c r="AH60" s="200"/>
      <c r="AI60" s="28"/>
      <c r="AJ60" s="28"/>
      <c r="AK60" s="28"/>
      <c r="AL60" s="28"/>
      <c r="AM60" s="28"/>
      <c r="AN60" s="28"/>
      <c r="AO60" s="28"/>
      <c r="AP60" s="28"/>
      <c r="AQ60" s="276"/>
      <c r="AR60" s="276"/>
      <c r="AS60" s="28"/>
      <c r="AT60" s="28"/>
      <c r="AU60" s="28"/>
      <c r="AV60" s="28"/>
      <c r="AX60" s="28"/>
    </row>
    <row r="61" spans="2:50" ht="16.5" thickBot="1" thickTop="1">
      <c r="B61" s="183"/>
      <c r="C61" s="28"/>
      <c r="D61" s="585" t="s">
        <v>411</v>
      </c>
      <c r="E61" s="585"/>
      <c r="F61" s="28"/>
      <c r="G61" s="28"/>
      <c r="H61" s="28"/>
      <c r="I61" s="28"/>
      <c r="J61" s="570">
        <f>IF(epg1="","",(ez+epg1+ek)/3)</f>
        <v>96.5</v>
      </c>
      <c r="K61" s="571"/>
      <c r="L61" s="28"/>
      <c r="M61" s="28"/>
      <c r="N61" s="570">
        <f>IF(epg2="","",(ez+epg2+ek)/3)</f>
      </c>
      <c r="O61" s="571"/>
      <c r="P61" s="252"/>
      <c r="Q61" s="28"/>
      <c r="R61" s="570">
        <f>IF(epg3="","",(ez+epg3+ek)/3)</f>
      </c>
      <c r="S61" s="571"/>
      <c r="U61" s="28"/>
      <c r="V61" s="570">
        <f>IF(epg4="","",(ez+epg4+ek)/3)</f>
      </c>
      <c r="W61" s="571"/>
      <c r="Y61" s="28"/>
      <c r="Z61" s="570">
        <f>IF(epg5="","",(ez+epg5+ek)/3)</f>
      </c>
      <c r="AA61" s="571"/>
      <c r="AC61" s="28"/>
      <c r="AD61" s="570">
        <f>IF(epg6="","",(ez+epg6+ek)/3)</f>
      </c>
      <c r="AE61" s="571"/>
      <c r="AF61" s="175"/>
      <c r="AG61" s="28"/>
      <c r="AH61" s="200"/>
      <c r="AI61" s="28"/>
      <c r="AJ61" s="28"/>
      <c r="AK61" s="28"/>
      <c r="AL61" s="28"/>
      <c r="AM61" s="28"/>
      <c r="AN61" s="28"/>
      <c r="AO61" s="28"/>
      <c r="AP61" s="28"/>
      <c r="AQ61" s="276"/>
      <c r="AR61" s="276"/>
      <c r="AS61" s="28"/>
      <c r="AT61" s="28"/>
      <c r="AU61" s="28"/>
      <c r="AV61" s="28"/>
      <c r="AX61" s="28"/>
    </row>
    <row r="62" spans="2:50" ht="15" thickTop="1">
      <c r="B62" s="183"/>
      <c r="C62" s="28"/>
      <c r="D62" s="290"/>
      <c r="E62" s="290"/>
      <c r="F62" s="28"/>
      <c r="G62" s="28"/>
      <c r="H62" s="28"/>
      <c r="I62" s="28"/>
      <c r="J62" s="291"/>
      <c r="K62" s="291"/>
      <c r="L62" s="28"/>
      <c r="M62" s="28"/>
      <c r="N62" s="291"/>
      <c r="O62" s="291"/>
      <c r="P62" s="252"/>
      <c r="Q62" s="28"/>
      <c r="R62" s="291"/>
      <c r="S62" s="291"/>
      <c r="U62" s="28"/>
      <c r="V62" s="291"/>
      <c r="W62" s="291"/>
      <c r="Y62" s="28"/>
      <c r="Z62" s="291"/>
      <c r="AA62" s="291"/>
      <c r="AC62" s="28"/>
      <c r="AD62" s="291"/>
      <c r="AE62" s="291"/>
      <c r="AF62" s="175"/>
      <c r="AG62" s="28"/>
      <c r="AH62" s="200"/>
      <c r="AI62" s="28"/>
      <c r="AJ62" s="28"/>
      <c r="AK62" s="28"/>
      <c r="AL62" s="28"/>
      <c r="AM62" s="28"/>
      <c r="AN62" s="28"/>
      <c r="AO62" s="28"/>
      <c r="AP62" s="28"/>
      <c r="AQ62" s="276"/>
      <c r="AR62" s="276"/>
      <c r="AS62" s="28"/>
      <c r="AT62" s="28"/>
      <c r="AU62" s="28"/>
      <c r="AV62" s="28"/>
      <c r="AX62" s="28"/>
    </row>
    <row r="63" spans="2:50" ht="14.25">
      <c r="B63" s="183"/>
      <c r="C63" s="28"/>
      <c r="D63" s="287"/>
      <c r="E63" s="290"/>
      <c r="F63" s="28"/>
      <c r="G63" s="28"/>
      <c r="H63" s="28"/>
      <c r="I63" s="28"/>
      <c r="J63" s="291"/>
      <c r="K63" s="291"/>
      <c r="L63" s="28"/>
      <c r="M63" s="28"/>
      <c r="N63" s="291"/>
      <c r="O63" s="291"/>
      <c r="P63" s="252"/>
      <c r="Q63" s="28"/>
      <c r="R63" s="291"/>
      <c r="S63" s="291"/>
      <c r="U63" s="28"/>
      <c r="V63" s="291"/>
      <c r="W63" s="291"/>
      <c r="Y63" s="28"/>
      <c r="Z63" s="291"/>
      <c r="AA63" s="291"/>
      <c r="AC63" s="28"/>
      <c r="AD63" s="291"/>
      <c r="AE63" s="291"/>
      <c r="AF63" s="175"/>
      <c r="AG63" s="28"/>
      <c r="AH63" s="200"/>
      <c r="AI63" s="28"/>
      <c r="AJ63" s="28"/>
      <c r="AK63" s="28"/>
      <c r="AL63" s="28"/>
      <c r="AM63" s="28"/>
      <c r="AN63" s="28"/>
      <c r="AO63" s="28"/>
      <c r="AP63" s="28"/>
      <c r="AQ63" s="276"/>
      <c r="AR63" s="276"/>
      <c r="AS63" s="28"/>
      <c r="AT63" s="28"/>
      <c r="AU63" s="28"/>
      <c r="AV63" s="28"/>
      <c r="AX63" s="28"/>
    </row>
    <row r="64" spans="2:50" ht="18.75">
      <c r="B64" s="183"/>
      <c r="C64" s="28"/>
      <c r="D64" s="287" t="s">
        <v>445</v>
      </c>
      <c r="E64" s="290"/>
      <c r="F64" s="28"/>
      <c r="G64" s="28"/>
      <c r="H64" s="28"/>
      <c r="I64" s="28"/>
      <c r="J64" s="291"/>
      <c r="K64" s="291"/>
      <c r="L64" s="28"/>
      <c r="M64" s="28"/>
      <c r="N64" s="291"/>
      <c r="O64" s="291"/>
      <c r="P64" s="252"/>
      <c r="Q64" s="28"/>
      <c r="R64" s="291"/>
      <c r="S64" s="291"/>
      <c r="U64" s="28"/>
      <c r="V64" s="291"/>
      <c r="W64" s="291"/>
      <c r="Y64" s="28"/>
      <c r="Z64" s="291"/>
      <c r="AA64" s="291"/>
      <c r="AC64" s="28"/>
      <c r="AD64" s="291"/>
      <c r="AE64" s="291"/>
      <c r="AF64" s="175"/>
      <c r="AG64" s="28"/>
      <c r="AH64" s="200"/>
      <c r="AI64" s="28"/>
      <c r="AJ64" s="28"/>
      <c r="AK64" s="28"/>
      <c r="AL64" s="28"/>
      <c r="AM64" s="28"/>
      <c r="AN64" s="28"/>
      <c r="AO64" s="28"/>
      <c r="AP64" s="28"/>
      <c r="AQ64" s="276"/>
      <c r="AR64" s="276"/>
      <c r="AS64" s="28"/>
      <c r="AT64" s="28"/>
      <c r="AU64" s="28"/>
      <c r="AV64" s="28"/>
      <c r="AX64" s="28"/>
    </row>
    <row r="65" spans="2:44" ht="14.25">
      <c r="B65" s="183"/>
      <c r="C65" s="28"/>
      <c r="D65" s="292"/>
      <c r="E65" s="38"/>
      <c r="F65" s="293"/>
      <c r="G65" s="293"/>
      <c r="H65" s="293"/>
      <c r="I65" s="293"/>
      <c r="J65" s="293"/>
      <c r="K65" s="294"/>
      <c r="L65" s="28"/>
      <c r="M65" s="28"/>
      <c r="N65" s="28"/>
      <c r="O65" s="28"/>
      <c r="P65" s="28"/>
      <c r="Q65" s="28"/>
      <c r="R65" s="28"/>
      <c r="S65" s="28"/>
      <c r="T65" s="28"/>
      <c r="U65" s="28"/>
      <c r="V65" s="28"/>
      <c r="W65" s="28"/>
      <c r="X65" s="28"/>
      <c r="Y65" s="28"/>
      <c r="AD65" s="38"/>
      <c r="AE65" s="38"/>
      <c r="AF65" s="28"/>
      <c r="AG65" s="28"/>
      <c r="AH65" s="200"/>
      <c r="AI65" s="28"/>
      <c r="AJ65" s="28"/>
      <c r="AK65" s="28"/>
      <c r="AL65" s="28"/>
      <c r="AM65" s="28"/>
      <c r="AN65" s="28"/>
      <c r="AO65" s="28"/>
      <c r="AP65" s="28"/>
      <c r="AQ65" s="28"/>
      <c r="AR65" s="175"/>
    </row>
    <row r="66" spans="2:46" ht="14.25">
      <c r="B66" s="183"/>
      <c r="C66" s="295" t="s">
        <v>31</v>
      </c>
      <c r="D66" s="296"/>
      <c r="E66" s="38"/>
      <c r="F66" s="292"/>
      <c r="G66" s="293"/>
      <c r="H66" s="293"/>
      <c r="I66" s="293"/>
      <c r="J66" s="293"/>
      <c r="K66" s="294"/>
      <c r="L66" s="28"/>
      <c r="M66" s="28"/>
      <c r="N66" s="28"/>
      <c r="O66" s="28"/>
      <c r="P66" s="28"/>
      <c r="Q66" s="28"/>
      <c r="R66" s="28"/>
      <c r="S66" s="28"/>
      <c r="T66" s="28"/>
      <c r="U66" s="28"/>
      <c r="V66" s="28"/>
      <c r="W66" s="28"/>
      <c r="X66" s="28"/>
      <c r="Y66" s="28"/>
      <c r="AD66" s="38"/>
      <c r="AE66" s="38"/>
      <c r="AF66" s="28"/>
      <c r="AG66" s="28"/>
      <c r="AH66" s="200"/>
      <c r="AI66" s="28"/>
      <c r="AJ66" s="28"/>
      <c r="AK66" s="28"/>
      <c r="AL66" s="28"/>
      <c r="AM66" s="28"/>
      <c r="AN66" s="28"/>
      <c r="AO66" s="28"/>
      <c r="AP66" s="28"/>
      <c r="AQ66" s="28"/>
      <c r="AR66" s="175"/>
      <c r="AS66" s="28"/>
      <c r="AT66" s="28"/>
    </row>
    <row r="67" spans="2:48" ht="14.25">
      <c r="B67" s="297"/>
      <c r="C67" s="298"/>
      <c r="D67" s="299"/>
      <c r="E67" s="299"/>
      <c r="F67" s="299"/>
      <c r="G67" s="299"/>
      <c r="H67" s="299"/>
      <c r="I67" s="300"/>
      <c r="J67" s="299"/>
      <c r="K67" s="299"/>
      <c r="L67" s="299"/>
      <c r="M67" s="299"/>
      <c r="N67" s="299"/>
      <c r="O67" s="301"/>
      <c r="P67" s="301"/>
      <c r="Q67" s="301"/>
      <c r="R67" s="299"/>
      <c r="S67" s="298"/>
      <c r="T67" s="300"/>
      <c r="U67" s="300"/>
      <c r="V67" s="299"/>
      <c r="W67" s="299"/>
      <c r="X67" s="299"/>
      <c r="Y67" s="299"/>
      <c r="Z67" s="298"/>
      <c r="AA67" s="298"/>
      <c r="AB67" s="298"/>
      <c r="AC67" s="298"/>
      <c r="AD67" s="299"/>
      <c r="AE67" s="299"/>
      <c r="AF67" s="299"/>
      <c r="AG67" s="299"/>
      <c r="AH67" s="302"/>
      <c r="AI67" s="28"/>
      <c r="AJ67" s="28"/>
      <c r="AK67" s="28"/>
      <c r="AL67" s="28"/>
      <c r="AM67" s="28"/>
      <c r="AN67" s="28"/>
      <c r="AO67" s="28"/>
      <c r="AP67" s="28"/>
      <c r="AQ67" s="28"/>
      <c r="AR67" s="28"/>
      <c r="AS67" s="28"/>
      <c r="AT67" s="28"/>
      <c r="AU67" s="174"/>
      <c r="AV67" s="213"/>
    </row>
    <row r="68" spans="2:48" ht="14.25">
      <c r="B68" s="213"/>
      <c r="C68" s="213"/>
      <c r="D68" s="38"/>
      <c r="E68" s="38"/>
      <c r="F68" s="38"/>
      <c r="G68" s="38"/>
      <c r="H68" s="38"/>
      <c r="I68" s="174"/>
      <c r="J68" s="38"/>
      <c r="K68" s="38"/>
      <c r="L68" s="38"/>
      <c r="M68" s="38"/>
      <c r="N68" s="38"/>
      <c r="O68" s="303"/>
      <c r="P68" s="303"/>
      <c r="Q68" s="303"/>
      <c r="R68" s="38"/>
      <c r="S68" s="213"/>
      <c r="T68" s="174"/>
      <c r="U68" s="174"/>
      <c r="V68" s="38"/>
      <c r="W68" s="38"/>
      <c r="X68" s="38"/>
      <c r="Y68" s="38"/>
      <c r="Z68" s="213"/>
      <c r="AA68" s="213"/>
      <c r="AB68" s="213"/>
      <c r="AC68" s="213"/>
      <c r="AD68" s="38"/>
      <c r="AE68" s="38"/>
      <c r="AF68" s="38"/>
      <c r="AG68" s="38"/>
      <c r="AH68" s="38"/>
      <c r="AI68" s="28"/>
      <c r="AJ68" s="28"/>
      <c r="AK68" s="28"/>
      <c r="AL68" s="28"/>
      <c r="AM68" s="28"/>
      <c r="AN68" s="28"/>
      <c r="AO68" s="28"/>
      <c r="AP68" s="28"/>
      <c r="AQ68" s="28"/>
      <c r="AR68" s="28"/>
      <c r="AS68" s="28"/>
      <c r="AT68" s="28"/>
      <c r="AU68" s="174"/>
      <c r="AV68" s="213"/>
    </row>
    <row r="69" spans="2:48" ht="14.25">
      <c r="B69" s="213"/>
      <c r="C69" s="213"/>
      <c r="D69" s="38"/>
      <c r="E69" s="38"/>
      <c r="F69" s="38"/>
      <c r="G69" s="38"/>
      <c r="H69" s="38"/>
      <c r="I69" s="174"/>
      <c r="J69" s="38"/>
      <c r="K69" s="38"/>
      <c r="L69" s="38"/>
      <c r="M69" s="38"/>
      <c r="N69" s="38"/>
      <c r="O69" s="303"/>
      <c r="P69" s="303"/>
      <c r="Q69" s="303"/>
      <c r="R69" s="38"/>
      <c r="S69" s="213"/>
      <c r="T69" s="174"/>
      <c r="U69" s="174"/>
      <c r="V69" s="38"/>
      <c r="W69" s="38"/>
      <c r="X69" s="38"/>
      <c r="Y69" s="38"/>
      <c r="Z69" s="213"/>
      <c r="AA69" s="213"/>
      <c r="AB69" s="213"/>
      <c r="AC69" s="213"/>
      <c r="AD69" s="38"/>
      <c r="AE69" s="38"/>
      <c r="AF69" s="38"/>
      <c r="AG69" s="38"/>
      <c r="AH69" s="38"/>
      <c r="AI69" s="28"/>
      <c r="AJ69" s="28"/>
      <c r="AK69" s="28"/>
      <c r="AL69" s="28"/>
      <c r="AM69" s="28"/>
      <c r="AN69" s="28"/>
      <c r="AO69" s="28"/>
      <c r="AP69" s="28"/>
      <c r="AQ69" s="28"/>
      <c r="AR69" s="28"/>
      <c r="AS69" s="28"/>
      <c r="AT69" s="28"/>
      <c r="AU69" s="174"/>
      <c r="AV69" s="213"/>
    </row>
    <row r="70" spans="2:48" ht="14.25">
      <c r="B70" s="213"/>
      <c r="C70" s="213"/>
      <c r="D70" s="38"/>
      <c r="E70" s="38"/>
      <c r="F70" s="38"/>
      <c r="G70" s="38"/>
      <c r="H70" s="38"/>
      <c r="I70" s="174"/>
      <c r="J70" s="38"/>
      <c r="K70" s="38"/>
      <c r="L70" s="38"/>
      <c r="M70" s="38"/>
      <c r="N70" s="38"/>
      <c r="O70" s="303"/>
      <c r="P70" s="303"/>
      <c r="Q70" s="303"/>
      <c r="R70" s="38"/>
      <c r="S70" s="213"/>
      <c r="T70" s="174"/>
      <c r="U70" s="174"/>
      <c r="V70" s="38"/>
      <c r="W70" s="38"/>
      <c r="X70" s="38"/>
      <c r="Y70" s="38"/>
      <c r="Z70" s="213"/>
      <c r="AA70" s="213"/>
      <c r="AB70" s="213"/>
      <c r="AC70" s="213"/>
      <c r="AD70" s="38"/>
      <c r="AE70" s="38"/>
      <c r="AF70" s="38"/>
      <c r="AG70" s="38"/>
      <c r="AH70" s="38"/>
      <c r="AI70" s="28"/>
      <c r="AJ70" s="28"/>
      <c r="AK70" s="28"/>
      <c r="AL70" s="28"/>
      <c r="AM70" s="28"/>
      <c r="AN70" s="28"/>
      <c r="AO70" s="28"/>
      <c r="AP70" s="28"/>
      <c r="AQ70" s="28"/>
      <c r="AR70" s="28"/>
      <c r="AS70" s="28"/>
      <c r="AT70" s="28"/>
      <c r="AU70" s="174"/>
      <c r="AV70" s="213"/>
    </row>
    <row r="71" spans="1:50" ht="14.25">
      <c r="A71" s="213"/>
      <c r="B71" s="213"/>
      <c r="C71" s="28"/>
      <c r="D71" s="28"/>
      <c r="E71" s="28"/>
      <c r="F71" s="28" t="s">
        <v>566</v>
      </c>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08"/>
      <c r="AG71" s="28"/>
      <c r="AH71" s="28"/>
      <c r="AI71" s="28"/>
      <c r="AJ71" s="28"/>
      <c r="AK71" s="28"/>
      <c r="AL71" s="28"/>
      <c r="AM71" s="28"/>
      <c r="AN71" s="28"/>
      <c r="AO71" s="28"/>
      <c r="AP71" s="28"/>
      <c r="AQ71" s="276"/>
      <c r="AR71" s="276"/>
      <c r="AS71" s="28"/>
      <c r="AT71" s="28"/>
      <c r="AU71" s="28"/>
      <c r="AV71" s="28"/>
      <c r="AW71" s="28"/>
      <c r="AX71" s="28"/>
    </row>
    <row r="72" spans="1:50" ht="14.25">
      <c r="A72" s="213"/>
      <c r="B72" s="213"/>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F72" s="208"/>
      <c r="AG72" s="28"/>
      <c r="AH72" s="28"/>
      <c r="AI72" s="28"/>
      <c r="AJ72" s="28"/>
      <c r="AK72" s="28"/>
      <c r="AL72" s="28"/>
      <c r="AM72" s="28"/>
      <c r="AN72" s="28"/>
      <c r="AO72" s="28"/>
      <c r="AP72" s="28"/>
      <c r="AQ72" s="276"/>
      <c r="AR72" s="276"/>
      <c r="AS72" s="28"/>
      <c r="AT72" s="28"/>
      <c r="AU72" s="28"/>
      <c r="AV72" s="28"/>
      <c r="AW72" s="28"/>
      <c r="AX72" s="28"/>
    </row>
    <row r="73" spans="1:50" ht="14.25">
      <c r="A73" s="213"/>
      <c r="B73" s="213"/>
      <c r="C73" s="28"/>
      <c r="D73" s="28"/>
      <c r="E73" s="28"/>
      <c r="F73" s="28"/>
      <c r="G73" s="28"/>
      <c r="H73" s="28"/>
      <c r="I73" s="28"/>
      <c r="J73" s="28"/>
      <c r="K73" s="28"/>
      <c r="L73" s="28"/>
      <c r="M73" s="28"/>
      <c r="N73" s="28"/>
      <c r="O73" s="304"/>
      <c r="P73" s="304"/>
      <c r="Q73" s="304"/>
      <c r="R73" s="28"/>
      <c r="S73" s="28"/>
      <c r="T73" s="28"/>
      <c r="U73" s="28"/>
      <c r="V73" s="28"/>
      <c r="W73" s="28"/>
      <c r="X73" s="28"/>
      <c r="Y73" s="28"/>
      <c r="Z73" s="28"/>
      <c r="AA73" s="28"/>
      <c r="AB73" s="28"/>
      <c r="AC73" s="28"/>
      <c r="AF73" s="208"/>
      <c r="AG73" s="28"/>
      <c r="AH73" s="28"/>
      <c r="AI73" s="28"/>
      <c r="AJ73" s="28"/>
      <c r="AK73" s="28"/>
      <c r="AL73" s="28"/>
      <c r="AM73" s="28"/>
      <c r="AN73" s="28"/>
      <c r="AO73" s="28"/>
      <c r="AP73" s="28"/>
      <c r="AQ73" s="276"/>
      <c r="AR73" s="276"/>
      <c r="AS73" s="28"/>
      <c r="AT73" s="28"/>
      <c r="AU73" s="28"/>
      <c r="AV73" s="28"/>
      <c r="AW73" s="28"/>
      <c r="AX73" s="28"/>
    </row>
    <row r="74" spans="1:48" ht="14.25">
      <c r="A74" s="213"/>
      <c r="B74" s="213"/>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08"/>
      <c r="AE74" s="28"/>
      <c r="AF74" s="28"/>
      <c r="AG74" s="28"/>
      <c r="AH74" s="28"/>
      <c r="AI74" s="28"/>
      <c r="AJ74" s="28"/>
      <c r="AK74" s="28"/>
      <c r="AL74" s="28"/>
      <c r="AM74" s="28"/>
      <c r="AN74" s="28"/>
      <c r="AO74" s="276"/>
      <c r="AP74" s="276"/>
      <c r="AQ74" s="28"/>
      <c r="AR74" s="28"/>
      <c r="AS74" s="28"/>
      <c r="AT74" s="28"/>
      <c r="AU74" s="28"/>
      <c r="AV74" s="28"/>
    </row>
    <row r="75" spans="3:48" ht="14.25">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08"/>
      <c r="AE75" s="28"/>
      <c r="AF75" s="28"/>
      <c r="AG75" s="28"/>
      <c r="AH75" s="28"/>
      <c r="AI75" s="28"/>
      <c r="AJ75" s="28"/>
      <c r="AK75" s="28"/>
      <c r="AL75" s="28"/>
      <c r="AM75" s="28"/>
      <c r="AN75" s="28"/>
      <c r="AO75" s="276"/>
      <c r="AP75" s="276"/>
      <c r="AQ75" s="28"/>
      <c r="AR75" s="28"/>
      <c r="AS75" s="28"/>
      <c r="AT75" s="28"/>
      <c r="AU75" s="28"/>
      <c r="AV75" s="28"/>
    </row>
    <row r="76" spans="30:47" ht="14.25">
      <c r="AD76" s="272"/>
      <c r="AF76" s="175"/>
      <c r="AO76" s="305"/>
      <c r="AP76" s="305"/>
      <c r="AQ76" s="175"/>
      <c r="AR76" s="175"/>
      <c r="AU76" s="28"/>
    </row>
    <row r="77" spans="30:47" ht="14.25">
      <c r="AD77" s="272"/>
      <c r="AF77" s="175"/>
      <c r="AO77" s="305"/>
      <c r="AP77" s="305"/>
      <c r="AQ77" s="175"/>
      <c r="AR77" s="175"/>
      <c r="AU77" s="28"/>
    </row>
    <row r="78" spans="30:47" ht="14.25">
      <c r="AD78" s="272"/>
      <c r="AF78" s="175"/>
      <c r="AO78" s="305"/>
      <c r="AP78" s="305"/>
      <c r="AQ78" s="175"/>
      <c r="AR78" s="175"/>
      <c r="AU78" s="28"/>
    </row>
    <row r="79" ht="14.25">
      <c r="AW79" s="28"/>
    </row>
    <row r="80" ht="14.25">
      <c r="AW80" s="28"/>
    </row>
    <row r="81" ht="14.25">
      <c r="AW81" s="28"/>
    </row>
    <row r="82" ht="14.25">
      <c r="AW82" s="28"/>
    </row>
    <row r="83" ht="14.25">
      <c r="AW83" s="28"/>
    </row>
    <row r="84" spans="49:147" ht="14.25">
      <c r="AW84" s="28"/>
      <c r="BO84" s="306"/>
      <c r="BP84" s="307"/>
      <c r="BQ84" s="308"/>
      <c r="BR84" s="307"/>
      <c r="BS84" s="307"/>
      <c r="BT84" s="306"/>
      <c r="BU84" s="307"/>
      <c r="BV84" s="308"/>
      <c r="BW84" s="307"/>
      <c r="BX84" s="307"/>
      <c r="BY84" s="306"/>
      <c r="BZ84" s="307"/>
      <c r="CA84" s="308"/>
      <c r="CB84" s="307"/>
      <c r="CC84" s="307"/>
      <c r="CD84" s="306"/>
      <c r="CE84" s="307"/>
      <c r="CF84" s="308"/>
      <c r="CG84" s="307"/>
      <c r="CH84" s="307"/>
      <c r="CI84" s="306"/>
      <c r="CJ84" s="307"/>
      <c r="CK84" s="308"/>
      <c r="CL84" s="307"/>
      <c r="CM84" s="307"/>
      <c r="CN84" s="306"/>
      <c r="CO84" s="307"/>
      <c r="CP84" s="308"/>
      <c r="CQ84" s="307"/>
      <c r="CR84" s="307"/>
      <c r="CS84" s="306"/>
      <c r="CT84" s="307"/>
      <c r="CU84" s="308"/>
      <c r="CV84" s="307"/>
      <c r="CW84" s="307"/>
      <c r="CX84" s="306"/>
      <c r="CY84" s="307"/>
      <c r="CZ84" s="308"/>
      <c r="DA84" s="307"/>
      <c r="DB84" s="307"/>
      <c r="DC84" s="251"/>
      <c r="DD84" s="180"/>
      <c r="DE84" s="180"/>
      <c r="DF84" s="180"/>
      <c r="DG84" s="180"/>
      <c r="DH84" s="251"/>
      <c r="DI84" s="180"/>
      <c r="DJ84" s="180"/>
      <c r="DK84" s="180"/>
      <c r="DL84" s="180"/>
      <c r="DM84" s="251"/>
      <c r="DN84" s="180"/>
      <c r="DO84" s="180"/>
      <c r="DP84" s="180"/>
      <c r="DQ84" s="180"/>
      <c r="DR84" s="251"/>
      <c r="DS84" s="180"/>
      <c r="DT84" s="180"/>
      <c r="DU84" s="180"/>
      <c r="DV84" s="180"/>
      <c r="DW84" s="251"/>
      <c r="DX84" s="180"/>
      <c r="DY84" s="180"/>
      <c r="DZ84" s="180"/>
      <c r="EA84" s="180"/>
      <c r="EB84" s="251"/>
      <c r="EC84" s="180"/>
      <c r="ED84" s="180"/>
      <c r="EE84" s="180"/>
      <c r="EF84" s="180"/>
      <c r="EG84" s="251"/>
      <c r="EH84" s="180"/>
      <c r="EI84" s="180"/>
      <c r="EJ84" s="180"/>
      <c r="EK84" s="180"/>
      <c r="EL84" s="251"/>
      <c r="EM84" s="180"/>
      <c r="EN84" s="180"/>
      <c r="EO84" s="180"/>
      <c r="EP84" s="180"/>
      <c r="EQ84" s="174"/>
    </row>
  </sheetData>
  <sheetProtection password="E89E" sheet="1" objects="1" scenarios="1" selectLockedCells="1" selectUnlockedCells="1"/>
  <mergeCells count="66">
    <mergeCell ref="J28:AC28"/>
    <mergeCell ref="J30:AC30"/>
    <mergeCell ref="AA2:AC2"/>
    <mergeCell ref="AA3:AC3"/>
    <mergeCell ref="D56:H56"/>
    <mergeCell ref="D57:H57"/>
    <mergeCell ref="C4:AH4"/>
    <mergeCell ref="C17:AH17"/>
    <mergeCell ref="AE6:AH7"/>
    <mergeCell ref="J32:AC32"/>
    <mergeCell ref="J24:AC24"/>
    <mergeCell ref="J26:AC26"/>
    <mergeCell ref="AF8:AG8"/>
    <mergeCell ref="AF12:AG12"/>
    <mergeCell ref="AD2:AH2"/>
    <mergeCell ref="AD3:AH3"/>
    <mergeCell ref="AF15:AG15"/>
    <mergeCell ref="AF19:AG19"/>
    <mergeCell ref="AF25:AG25"/>
    <mergeCell ref="AF27:AG27"/>
    <mergeCell ref="Z59:AA59"/>
    <mergeCell ref="Z61:AA61"/>
    <mergeCell ref="AC56:AF56"/>
    <mergeCell ref="AC57:AF57"/>
    <mergeCell ref="AD59:AE59"/>
    <mergeCell ref="AD61:AE61"/>
    <mergeCell ref="AF29:AG29"/>
    <mergeCell ref="AF31:AG31"/>
    <mergeCell ref="J59:K59"/>
    <mergeCell ref="J61:K61"/>
    <mergeCell ref="N59:O59"/>
    <mergeCell ref="N61:O61"/>
    <mergeCell ref="B2:H3"/>
    <mergeCell ref="D61:E61"/>
    <mergeCell ref="I2:Z2"/>
    <mergeCell ref="I3:Z3"/>
    <mergeCell ref="I57:L57"/>
    <mergeCell ref="I56:L56"/>
    <mergeCell ref="R59:S59"/>
    <mergeCell ref="R61:S61"/>
    <mergeCell ref="V59:W59"/>
    <mergeCell ref="V61:W61"/>
    <mergeCell ref="M57:P57"/>
    <mergeCell ref="Q57:T57"/>
    <mergeCell ref="U57:X57"/>
    <mergeCell ref="Y57:AB57"/>
    <mergeCell ref="AF52:AG52"/>
    <mergeCell ref="AB49:AC49"/>
    <mergeCell ref="AF33:AG33"/>
    <mergeCell ref="AF35:AG35"/>
    <mergeCell ref="J40:AC40"/>
    <mergeCell ref="AF37:AG37"/>
    <mergeCell ref="AF39:AG39"/>
    <mergeCell ref="J34:AC34"/>
    <mergeCell ref="J36:AC36"/>
    <mergeCell ref="J38:AC38"/>
    <mergeCell ref="M56:P56"/>
    <mergeCell ref="Q56:T56"/>
    <mergeCell ref="U56:X56"/>
    <mergeCell ref="Y56:AB56"/>
    <mergeCell ref="U49:V49"/>
    <mergeCell ref="O49:P49"/>
    <mergeCell ref="G49:H49"/>
    <mergeCell ref="AF41:AG41"/>
    <mergeCell ref="AF43:AG43"/>
    <mergeCell ref="J42:AC42"/>
  </mergeCells>
  <conditionalFormatting sqref="AD59:AE59 Z61:AA61 V61:W61 R61:S61 N61:O61 J61:K61 AD61:AE61 Z59:AA59 V59:W59 R59:S59 N59:O59 J59:K59">
    <cfRule type="cellIs" priority="1" dxfId="0" operator="between" stopIfTrue="1">
      <formula>0</formula>
      <formula>81</formula>
    </cfRule>
    <cfRule type="cellIs" priority="2" dxfId="5" operator="between" stopIfTrue="1">
      <formula>82</formula>
      <formula>91</formula>
    </cfRule>
    <cfRule type="cellIs" priority="3" dxfId="1" operator="greaterThanOrEqual" stopIfTrue="1">
      <formula>92</formula>
    </cfRule>
  </conditionalFormatting>
  <conditionalFormatting sqref="X52:AB52 X47:AC47 D47:H47 R47:V47 J47:P47">
    <cfRule type="cellIs" priority="4" dxfId="0" operator="equal" stopIfTrue="1">
      <formula>0</formula>
    </cfRule>
  </conditionalFormatting>
  <conditionalFormatting sqref="AF8:AG8 AF12:AG12 AF15:AG15 AF19:AG19 AF25:AG25 AF27:AG27 AF29:AG29 AF31:AG31 AF33:AG33 AF35:AG35 AF37:AG37 AF39:AG39 AF41:AG41 AF43:AG43 G49:H49 O49:P49 U49:V49 AB49:AC49 AF52:AG52">
    <cfRule type="cellIs" priority="5" dxfId="0" operator="between" stopIfTrue="1">
      <formula>0</formula>
      <formula>75</formula>
    </cfRule>
    <cfRule type="cellIs" priority="6" dxfId="5" operator="between" stopIfTrue="1">
      <formula>76</formula>
      <formula>91</formula>
    </cfRule>
    <cfRule type="cellIs" priority="7" dxfId="1" operator="greaterThanOrEqual" stopIfTrue="1">
      <formula>92</formula>
    </cfRule>
  </conditionalFormatting>
  <conditionalFormatting sqref="H8:M8 W8:AA8 H12:M12 W12:AB12 N19:V19 D25:H25 D43:H43 J43:P43 R43:V43 D27:H27 D29:H29 D31:H31 D33:H33 D35:H35 D37:H37 D39:H39 D41:H41 J25:P25 J27:P27 J29:P29 J31:P31 J33:P33 J35:P35 J37:P37 J39:P39 J41:P41 R25:V25 R27:V27 R29:V29 R31:V31 R33:V33 R35:V35 R37:V37 R39:V39 R41:V41 X25:AC25 X27:AC27 X29:AC29 X31:AC31 X33:AC33 X35:AC35 X37:AC37 X39:AC39 X41:AC41 X43:AC43">
    <cfRule type="cellIs" priority="8" dxfId="0" operator="equal" stopIfTrue="1">
      <formula>0</formula>
    </cfRule>
    <cfRule type="cellIs" priority="9" dxfId="5" operator="equal" stopIfTrue="1">
      <formula>""</formula>
    </cfRule>
  </conditionalFormatting>
  <printOptions/>
  <pageMargins left="0.6299212598425197" right="0.2755905511811024" top="0.17" bottom="0.46" header="0.23" footer="0.46"/>
  <pageSetup fitToHeight="1" fitToWidth="1" horizontalDpi="300" verticalDpi="300" orientation="portrait" paperSize="9" scale="76" r:id="rId2"/>
  <headerFooter alignWithMargins="0">
    <oddFooter>&amp;LFO-QA-034_v1 Issued: 04/NOV/2010&amp;C5/7. section&amp;R     Prepared by: Imre Malkovics</oddFooter>
  </headerFooter>
  <drawing r:id="rId1"/>
</worksheet>
</file>

<file path=xl/worksheets/sheet6.xml><?xml version="1.0" encoding="utf-8"?>
<worksheet xmlns="http://schemas.openxmlformats.org/spreadsheetml/2006/main" xmlns:r="http://schemas.openxmlformats.org/officeDocument/2006/relationships">
  <sheetPr codeName="Sheet7">
    <tabColor indexed="17"/>
  </sheetPr>
  <dimension ref="A1:O98"/>
  <sheetViews>
    <sheetView view="pageBreakPreview" zoomScaleSheetLayoutView="100" zoomScalePageLayoutView="0" workbookViewId="0" topLeftCell="A1">
      <selection activeCell="M4" sqref="M4"/>
    </sheetView>
  </sheetViews>
  <sheetFormatPr defaultColWidth="9.140625" defaultRowHeight="12.75"/>
  <cols>
    <col min="1" max="1" width="5.140625" style="23" bestFit="1" customWidth="1"/>
    <col min="2" max="2" width="37.8515625" style="22" customWidth="1"/>
    <col min="3" max="11" width="5.57421875" style="22" bestFit="1" customWidth="1"/>
    <col min="12" max="12" width="5.57421875" style="15" bestFit="1" customWidth="1"/>
    <col min="13" max="13" width="59.00390625" style="20" customWidth="1"/>
    <col min="14" max="14" width="9.57421875" style="15" customWidth="1"/>
    <col min="15" max="15" width="9.7109375" style="15" customWidth="1"/>
    <col min="16" max="16384" width="9.140625" style="15" customWidth="1"/>
  </cols>
  <sheetData>
    <row r="1" spans="1:15" s="5" customFormat="1" ht="18">
      <c r="A1" s="1"/>
      <c r="B1" s="46" t="s">
        <v>593</v>
      </c>
      <c r="C1" s="47"/>
      <c r="D1" s="47"/>
      <c r="E1" s="47"/>
      <c r="F1" s="47"/>
      <c r="G1" s="47"/>
      <c r="H1" s="47"/>
      <c r="I1" s="47"/>
      <c r="J1" s="47"/>
      <c r="K1" s="47"/>
      <c r="L1" s="48"/>
      <c r="M1" s="2" t="s">
        <v>522</v>
      </c>
      <c r="N1" s="3"/>
      <c r="O1" s="4"/>
    </row>
    <row r="2" spans="1:15" s="5" customFormat="1" ht="16.5">
      <c r="A2" s="1"/>
      <c r="B2" s="561" t="s">
        <v>537</v>
      </c>
      <c r="C2" s="562"/>
      <c r="D2" s="562"/>
      <c r="E2" s="562"/>
      <c r="F2" s="562"/>
      <c r="G2" s="562"/>
      <c r="H2" s="562"/>
      <c r="I2" s="562"/>
      <c r="J2" s="562"/>
      <c r="K2" s="563"/>
      <c r="L2" s="41"/>
      <c r="M2" s="2"/>
      <c r="N2" s="3"/>
      <c r="O2" s="4"/>
    </row>
    <row r="3" spans="1:15" s="11" customFormat="1" ht="20.25">
      <c r="A3" s="6"/>
      <c r="B3" s="558" t="s">
        <v>586</v>
      </c>
      <c r="C3" s="559"/>
      <c r="D3" s="559"/>
      <c r="E3" s="559"/>
      <c r="F3" s="559"/>
      <c r="G3" s="559"/>
      <c r="H3" s="559"/>
      <c r="I3" s="559"/>
      <c r="J3" s="559"/>
      <c r="K3" s="560"/>
      <c r="L3" s="45" t="s">
        <v>523</v>
      </c>
      <c r="M3" s="8" t="s">
        <v>150</v>
      </c>
      <c r="N3" s="9"/>
      <c r="O3" s="10"/>
    </row>
    <row r="4" spans="1:15" ht="20.25" customHeight="1">
      <c r="A4" s="43" t="s">
        <v>392</v>
      </c>
      <c r="B4" s="567" t="s">
        <v>587</v>
      </c>
      <c r="C4" s="568"/>
      <c r="D4" s="568"/>
      <c r="E4" s="568"/>
      <c r="F4" s="568"/>
      <c r="G4" s="568"/>
      <c r="H4" s="568"/>
      <c r="I4" s="568"/>
      <c r="J4" s="568"/>
      <c r="K4" s="569"/>
      <c r="L4" s="13"/>
      <c r="M4" s="14"/>
      <c r="N4" s="9"/>
      <c r="O4" s="10"/>
    </row>
    <row r="5" spans="1:15" ht="20.25" customHeight="1">
      <c r="A5" s="43" t="s">
        <v>115</v>
      </c>
      <c r="B5" s="567" t="s">
        <v>588</v>
      </c>
      <c r="C5" s="568"/>
      <c r="D5" s="568"/>
      <c r="E5" s="568"/>
      <c r="F5" s="568"/>
      <c r="G5" s="568"/>
      <c r="H5" s="568"/>
      <c r="I5" s="568"/>
      <c r="J5" s="568"/>
      <c r="K5" s="569"/>
      <c r="L5" s="13"/>
      <c r="M5" s="14"/>
      <c r="N5" s="9"/>
      <c r="O5" s="4"/>
    </row>
    <row r="6" spans="1:15" ht="20.25" customHeight="1">
      <c r="A6" s="43" t="s">
        <v>116</v>
      </c>
      <c r="B6" s="567" t="s">
        <v>589</v>
      </c>
      <c r="C6" s="568"/>
      <c r="D6" s="568"/>
      <c r="E6" s="568"/>
      <c r="F6" s="568"/>
      <c r="G6" s="568"/>
      <c r="H6" s="568"/>
      <c r="I6" s="568"/>
      <c r="J6" s="568"/>
      <c r="K6" s="569"/>
      <c r="L6" s="13"/>
      <c r="M6" s="14"/>
      <c r="N6" s="3"/>
      <c r="O6" s="4"/>
    </row>
    <row r="7" spans="1:13" ht="20.25" customHeight="1">
      <c r="A7" s="43" t="s">
        <v>117</v>
      </c>
      <c r="B7" s="567" t="s">
        <v>590</v>
      </c>
      <c r="C7" s="568"/>
      <c r="D7" s="568"/>
      <c r="E7" s="568"/>
      <c r="F7" s="568"/>
      <c r="G7" s="568"/>
      <c r="H7" s="568"/>
      <c r="I7" s="568"/>
      <c r="J7" s="568"/>
      <c r="K7" s="569"/>
      <c r="L7" s="13"/>
      <c r="M7" s="14"/>
    </row>
    <row r="8" spans="1:13" ht="20.25" customHeight="1">
      <c r="A8" s="43" t="s">
        <v>118</v>
      </c>
      <c r="B8" s="567" t="s">
        <v>591</v>
      </c>
      <c r="C8" s="568"/>
      <c r="D8" s="568"/>
      <c r="E8" s="568"/>
      <c r="F8" s="568"/>
      <c r="G8" s="568"/>
      <c r="H8" s="568"/>
      <c r="I8" s="568"/>
      <c r="J8" s="568"/>
      <c r="K8" s="569"/>
      <c r="L8" s="13"/>
      <c r="M8" s="14"/>
    </row>
    <row r="9" spans="1:13" ht="20.25" customHeight="1">
      <c r="A9" s="43" t="s">
        <v>119</v>
      </c>
      <c r="B9" s="567" t="s">
        <v>592</v>
      </c>
      <c r="C9" s="568"/>
      <c r="D9" s="568"/>
      <c r="E9" s="568"/>
      <c r="F9" s="568"/>
      <c r="G9" s="568"/>
      <c r="H9" s="568"/>
      <c r="I9" s="568"/>
      <c r="J9" s="568"/>
      <c r="K9" s="569"/>
      <c r="L9" s="13"/>
      <c r="M9" s="14"/>
    </row>
    <row r="10" spans="1:15" s="5" customFormat="1" ht="16.5">
      <c r="A10" s="1"/>
      <c r="B10" s="561" t="s">
        <v>536</v>
      </c>
      <c r="C10" s="562"/>
      <c r="D10" s="562"/>
      <c r="E10" s="562"/>
      <c r="F10" s="562"/>
      <c r="G10" s="562"/>
      <c r="H10" s="562"/>
      <c r="I10" s="562"/>
      <c r="J10" s="562"/>
      <c r="K10" s="563"/>
      <c r="L10" s="41"/>
      <c r="M10" s="2"/>
      <c r="N10" s="3"/>
      <c r="O10" s="4"/>
    </row>
    <row r="11" spans="1:15" s="11" customFormat="1" ht="20.25">
      <c r="A11" s="6"/>
      <c r="B11" s="558" t="s">
        <v>586</v>
      </c>
      <c r="C11" s="559"/>
      <c r="D11" s="559"/>
      <c r="E11" s="559"/>
      <c r="F11" s="559"/>
      <c r="G11" s="559"/>
      <c r="H11" s="559"/>
      <c r="I11" s="559"/>
      <c r="J11" s="559"/>
      <c r="K11" s="560"/>
      <c r="L11" s="45" t="s">
        <v>523</v>
      </c>
      <c r="M11" s="8" t="s">
        <v>150</v>
      </c>
      <c r="N11" s="9"/>
      <c r="O11" s="10"/>
    </row>
    <row r="12" spans="1:13" ht="20.25" customHeight="1">
      <c r="A12" s="43" t="s">
        <v>393</v>
      </c>
      <c r="B12" s="567" t="s">
        <v>46</v>
      </c>
      <c r="C12" s="568"/>
      <c r="D12" s="568"/>
      <c r="E12" s="568"/>
      <c r="F12" s="568"/>
      <c r="G12" s="568"/>
      <c r="H12" s="568"/>
      <c r="I12" s="568"/>
      <c r="J12" s="568"/>
      <c r="K12" s="569"/>
      <c r="L12" s="13"/>
      <c r="M12" s="14"/>
    </row>
    <row r="13" spans="1:13" ht="20.25" customHeight="1">
      <c r="A13" s="43" t="s">
        <v>120</v>
      </c>
      <c r="B13" s="567" t="s">
        <v>636</v>
      </c>
      <c r="C13" s="568"/>
      <c r="D13" s="568"/>
      <c r="E13" s="568"/>
      <c r="F13" s="568"/>
      <c r="G13" s="568"/>
      <c r="H13" s="568"/>
      <c r="I13" s="568"/>
      <c r="J13" s="568"/>
      <c r="K13" s="569"/>
      <c r="L13" s="13"/>
      <c r="M13" s="14"/>
    </row>
    <row r="14" spans="1:13" ht="20.25" customHeight="1">
      <c r="A14" s="43" t="s">
        <v>121</v>
      </c>
      <c r="B14" s="567" t="s">
        <v>4</v>
      </c>
      <c r="C14" s="568"/>
      <c r="D14" s="568"/>
      <c r="E14" s="568"/>
      <c r="F14" s="568"/>
      <c r="G14" s="568"/>
      <c r="H14" s="568"/>
      <c r="I14" s="568"/>
      <c r="J14" s="568"/>
      <c r="K14" s="569"/>
      <c r="L14" s="13"/>
      <c r="M14" s="14"/>
    </row>
    <row r="15" spans="1:13" ht="20.25" customHeight="1">
      <c r="A15" s="43" t="s">
        <v>122</v>
      </c>
      <c r="B15" s="567" t="s">
        <v>40</v>
      </c>
      <c r="C15" s="568"/>
      <c r="D15" s="568"/>
      <c r="E15" s="568"/>
      <c r="F15" s="568"/>
      <c r="G15" s="568"/>
      <c r="H15" s="568"/>
      <c r="I15" s="568"/>
      <c r="J15" s="568"/>
      <c r="K15" s="569"/>
      <c r="L15" s="13"/>
      <c r="M15" s="14"/>
    </row>
    <row r="16" spans="1:13" ht="20.25" customHeight="1">
      <c r="A16" s="43" t="s">
        <v>123</v>
      </c>
      <c r="B16" s="567" t="s">
        <v>5</v>
      </c>
      <c r="C16" s="568"/>
      <c r="D16" s="568"/>
      <c r="E16" s="568"/>
      <c r="F16" s="568"/>
      <c r="G16" s="568"/>
      <c r="H16" s="568"/>
      <c r="I16" s="568"/>
      <c r="J16" s="568"/>
      <c r="K16" s="569"/>
      <c r="L16" s="13"/>
      <c r="M16" s="14"/>
    </row>
    <row r="17" spans="1:13" s="5" customFormat="1" ht="16.5">
      <c r="A17" s="1"/>
      <c r="B17" s="561" t="s">
        <v>535</v>
      </c>
      <c r="C17" s="562"/>
      <c r="D17" s="562"/>
      <c r="E17" s="562"/>
      <c r="F17" s="562"/>
      <c r="G17" s="562"/>
      <c r="H17" s="562"/>
      <c r="I17" s="562"/>
      <c r="J17" s="562"/>
      <c r="K17" s="563"/>
      <c r="L17" s="16"/>
      <c r="M17" s="2"/>
    </row>
    <row r="18" spans="1:13" s="11" customFormat="1" ht="20.25">
      <c r="A18" s="6"/>
      <c r="B18" s="558" t="s">
        <v>586</v>
      </c>
      <c r="C18" s="559"/>
      <c r="D18" s="559"/>
      <c r="E18" s="559"/>
      <c r="F18" s="559"/>
      <c r="G18" s="559"/>
      <c r="H18" s="559"/>
      <c r="I18" s="559"/>
      <c r="J18" s="559"/>
      <c r="K18" s="560"/>
      <c r="L18" s="45" t="s">
        <v>523</v>
      </c>
      <c r="M18" s="8" t="s">
        <v>150</v>
      </c>
    </row>
    <row r="19" spans="1:13" s="11" customFormat="1" ht="20.25" customHeight="1">
      <c r="A19" s="43" t="s">
        <v>394</v>
      </c>
      <c r="B19" s="555" t="s">
        <v>617</v>
      </c>
      <c r="C19" s="556"/>
      <c r="D19" s="556"/>
      <c r="E19" s="556"/>
      <c r="F19" s="556"/>
      <c r="G19" s="556"/>
      <c r="H19" s="556"/>
      <c r="I19" s="556"/>
      <c r="J19" s="556"/>
      <c r="K19" s="557"/>
      <c r="L19" s="13"/>
      <c r="M19" s="18"/>
    </row>
    <row r="20" spans="1:13" s="11" customFormat="1" ht="20.25" customHeight="1">
      <c r="A20" s="43" t="s">
        <v>124</v>
      </c>
      <c r="B20" s="555" t="s">
        <v>41</v>
      </c>
      <c r="C20" s="556"/>
      <c r="D20" s="556"/>
      <c r="E20" s="556"/>
      <c r="F20" s="556"/>
      <c r="G20" s="556"/>
      <c r="H20" s="556"/>
      <c r="I20" s="556"/>
      <c r="J20" s="556"/>
      <c r="K20" s="557"/>
      <c r="L20" s="13"/>
      <c r="M20" s="18"/>
    </row>
    <row r="21" spans="1:13" s="11" customFormat="1" ht="20.25" customHeight="1">
      <c r="A21" s="43" t="s">
        <v>125</v>
      </c>
      <c r="B21" s="555" t="s">
        <v>42</v>
      </c>
      <c r="C21" s="556"/>
      <c r="D21" s="556"/>
      <c r="E21" s="556"/>
      <c r="F21" s="556"/>
      <c r="G21" s="556"/>
      <c r="H21" s="556"/>
      <c r="I21" s="556"/>
      <c r="J21" s="556"/>
      <c r="K21" s="557"/>
      <c r="L21" s="13"/>
      <c r="M21" s="18"/>
    </row>
    <row r="22" spans="1:13" s="11" customFormat="1" ht="20.25" customHeight="1">
      <c r="A22" s="43" t="s">
        <v>126</v>
      </c>
      <c r="B22" s="555" t="s">
        <v>43</v>
      </c>
      <c r="C22" s="556"/>
      <c r="D22" s="556"/>
      <c r="E22" s="556"/>
      <c r="F22" s="556"/>
      <c r="G22" s="556"/>
      <c r="H22" s="556"/>
      <c r="I22" s="556"/>
      <c r="J22" s="556"/>
      <c r="K22" s="557"/>
      <c r="L22" s="13"/>
      <c r="M22" s="18"/>
    </row>
    <row r="23" spans="1:13" s="11" customFormat="1" ht="20.25" customHeight="1">
      <c r="A23" s="43" t="s">
        <v>127</v>
      </c>
      <c r="B23" s="555" t="s">
        <v>44</v>
      </c>
      <c r="C23" s="556"/>
      <c r="D23" s="556"/>
      <c r="E23" s="556"/>
      <c r="F23" s="556"/>
      <c r="G23" s="556"/>
      <c r="H23" s="556"/>
      <c r="I23" s="556"/>
      <c r="J23" s="556"/>
      <c r="K23" s="557"/>
      <c r="L23" s="13"/>
      <c r="M23" s="18"/>
    </row>
    <row r="24" spans="1:13" s="11" customFormat="1" ht="20.25" customHeight="1">
      <c r="A24" s="43" t="s">
        <v>128</v>
      </c>
      <c r="B24" s="555" t="s">
        <v>45</v>
      </c>
      <c r="C24" s="556"/>
      <c r="D24" s="556"/>
      <c r="E24" s="556"/>
      <c r="F24" s="556"/>
      <c r="G24" s="556"/>
      <c r="H24" s="556"/>
      <c r="I24" s="556"/>
      <c r="J24" s="556"/>
      <c r="K24" s="557"/>
      <c r="L24" s="13"/>
      <c r="M24" s="18"/>
    </row>
    <row r="25" spans="1:13" s="5" customFormat="1" ht="16.5">
      <c r="A25" s="1"/>
      <c r="B25" s="561" t="s">
        <v>534</v>
      </c>
      <c r="C25" s="562"/>
      <c r="D25" s="562"/>
      <c r="E25" s="562"/>
      <c r="F25" s="562"/>
      <c r="G25" s="562"/>
      <c r="H25" s="562"/>
      <c r="I25" s="562"/>
      <c r="J25" s="562"/>
      <c r="K25" s="563"/>
      <c r="L25" s="16"/>
      <c r="M25" s="2"/>
    </row>
    <row r="26" spans="1:13" s="11" customFormat="1" ht="20.25">
      <c r="A26" s="6"/>
      <c r="B26" s="558" t="s">
        <v>586</v>
      </c>
      <c r="C26" s="559"/>
      <c r="D26" s="559"/>
      <c r="E26" s="559"/>
      <c r="F26" s="559"/>
      <c r="G26" s="559"/>
      <c r="H26" s="559"/>
      <c r="I26" s="559"/>
      <c r="J26" s="559"/>
      <c r="K26" s="560"/>
      <c r="L26" s="45" t="s">
        <v>523</v>
      </c>
      <c r="M26" s="8" t="s">
        <v>150</v>
      </c>
    </row>
    <row r="27" spans="1:13" s="11" customFormat="1" ht="29.25" customHeight="1">
      <c r="A27" s="43" t="s">
        <v>395</v>
      </c>
      <c r="B27" s="555" t="s">
        <v>47</v>
      </c>
      <c r="C27" s="556"/>
      <c r="D27" s="556"/>
      <c r="E27" s="556"/>
      <c r="F27" s="556"/>
      <c r="G27" s="556"/>
      <c r="H27" s="556"/>
      <c r="I27" s="556"/>
      <c r="J27" s="556"/>
      <c r="K27" s="557"/>
      <c r="L27" s="13"/>
      <c r="M27" s="18"/>
    </row>
    <row r="28" spans="1:13" s="11" customFormat="1" ht="20.25">
      <c r="A28" s="43" t="s">
        <v>129</v>
      </c>
      <c r="B28" s="555" t="s">
        <v>4</v>
      </c>
      <c r="C28" s="556"/>
      <c r="D28" s="556"/>
      <c r="E28" s="556"/>
      <c r="F28" s="556"/>
      <c r="G28" s="556"/>
      <c r="H28" s="556"/>
      <c r="I28" s="556"/>
      <c r="J28" s="556"/>
      <c r="K28" s="557"/>
      <c r="L28" s="13"/>
      <c r="M28" s="18"/>
    </row>
    <row r="29" spans="1:13" s="11" customFormat="1" ht="20.25">
      <c r="A29" s="43" t="s">
        <v>130</v>
      </c>
      <c r="B29" s="555" t="s">
        <v>40</v>
      </c>
      <c r="C29" s="556"/>
      <c r="D29" s="556"/>
      <c r="E29" s="556"/>
      <c r="F29" s="556"/>
      <c r="G29" s="556"/>
      <c r="H29" s="556"/>
      <c r="I29" s="556"/>
      <c r="J29" s="556"/>
      <c r="K29" s="557"/>
      <c r="L29" s="13"/>
      <c r="M29" s="18"/>
    </row>
    <row r="30" spans="1:13" s="11" customFormat="1" ht="20.25">
      <c r="A30" s="43" t="s">
        <v>131</v>
      </c>
      <c r="B30" s="555" t="s">
        <v>48</v>
      </c>
      <c r="C30" s="556"/>
      <c r="D30" s="556"/>
      <c r="E30" s="556"/>
      <c r="F30" s="556"/>
      <c r="G30" s="556"/>
      <c r="H30" s="556"/>
      <c r="I30" s="556"/>
      <c r="J30" s="556"/>
      <c r="K30" s="557"/>
      <c r="L30" s="13"/>
      <c r="M30" s="18"/>
    </row>
    <row r="31" spans="1:13" s="11" customFormat="1" ht="20.25">
      <c r="A31" s="43" t="s">
        <v>132</v>
      </c>
      <c r="B31" s="555" t="s">
        <v>49</v>
      </c>
      <c r="C31" s="556"/>
      <c r="D31" s="556"/>
      <c r="E31" s="556"/>
      <c r="F31" s="556"/>
      <c r="G31" s="556"/>
      <c r="H31" s="556"/>
      <c r="I31" s="556"/>
      <c r="J31" s="556"/>
      <c r="K31" s="557"/>
      <c r="L31" s="13"/>
      <c r="M31" s="18"/>
    </row>
    <row r="32" spans="1:13" s="11" customFormat="1" ht="20.25">
      <c r="A32" s="43" t="s">
        <v>133</v>
      </c>
      <c r="B32" s="555" t="s">
        <v>5</v>
      </c>
      <c r="C32" s="556"/>
      <c r="D32" s="556"/>
      <c r="E32" s="556"/>
      <c r="F32" s="556"/>
      <c r="G32" s="556"/>
      <c r="H32" s="556"/>
      <c r="I32" s="556"/>
      <c r="J32" s="556"/>
      <c r="K32" s="557"/>
      <c r="L32" s="13"/>
      <c r="M32" s="18"/>
    </row>
    <row r="33" spans="1:15" s="5" customFormat="1" ht="18">
      <c r="A33" s="1"/>
      <c r="B33" s="564" t="s">
        <v>298</v>
      </c>
      <c r="C33" s="565"/>
      <c r="D33" s="565"/>
      <c r="E33" s="565"/>
      <c r="F33" s="565"/>
      <c r="G33" s="565"/>
      <c r="H33" s="565"/>
      <c r="I33" s="565"/>
      <c r="J33" s="565"/>
      <c r="K33" s="565"/>
      <c r="L33" s="566"/>
      <c r="M33" s="2"/>
      <c r="N33" s="3"/>
      <c r="O33" s="4"/>
    </row>
    <row r="34" spans="1:13" s="5" customFormat="1" ht="16.5">
      <c r="A34" s="1"/>
      <c r="B34" s="561" t="s">
        <v>538</v>
      </c>
      <c r="C34" s="562"/>
      <c r="D34" s="562"/>
      <c r="E34" s="562"/>
      <c r="F34" s="562"/>
      <c r="G34" s="562"/>
      <c r="H34" s="562"/>
      <c r="I34" s="562"/>
      <c r="J34" s="562"/>
      <c r="K34" s="562"/>
      <c r="L34" s="563"/>
      <c r="M34" s="2"/>
    </row>
    <row r="35" spans="1:13" s="11" customFormat="1" ht="20.25">
      <c r="A35" s="6"/>
      <c r="B35" s="558" t="s">
        <v>586</v>
      </c>
      <c r="C35" s="559"/>
      <c r="D35" s="559"/>
      <c r="E35" s="559"/>
      <c r="F35" s="559"/>
      <c r="G35" s="559"/>
      <c r="H35" s="559"/>
      <c r="I35" s="559"/>
      <c r="J35" s="559"/>
      <c r="K35" s="560"/>
      <c r="L35" s="45" t="s">
        <v>523</v>
      </c>
      <c r="M35" s="8" t="s">
        <v>150</v>
      </c>
    </row>
    <row r="36" spans="1:13" s="11" customFormat="1" ht="20.25" customHeight="1">
      <c r="A36" s="43" t="s">
        <v>134</v>
      </c>
      <c r="B36" s="555" t="s">
        <v>299</v>
      </c>
      <c r="C36" s="556"/>
      <c r="D36" s="556"/>
      <c r="E36" s="556"/>
      <c r="F36" s="556"/>
      <c r="G36" s="556"/>
      <c r="H36" s="556"/>
      <c r="I36" s="556"/>
      <c r="J36" s="556"/>
      <c r="K36" s="557"/>
      <c r="L36" s="13"/>
      <c r="M36" s="18"/>
    </row>
    <row r="37" spans="1:13" s="11" customFormat="1" ht="20.25" customHeight="1">
      <c r="A37" s="43" t="s">
        <v>135</v>
      </c>
      <c r="B37" s="555" t="s">
        <v>300</v>
      </c>
      <c r="C37" s="556"/>
      <c r="D37" s="556"/>
      <c r="E37" s="556"/>
      <c r="F37" s="556"/>
      <c r="G37" s="556"/>
      <c r="H37" s="556"/>
      <c r="I37" s="556"/>
      <c r="J37" s="556"/>
      <c r="K37" s="557"/>
      <c r="L37" s="13"/>
      <c r="M37" s="18"/>
    </row>
    <row r="38" spans="1:13" s="11" customFormat="1" ht="30" customHeight="1">
      <c r="A38" s="43" t="s">
        <v>136</v>
      </c>
      <c r="B38" s="555" t="s">
        <v>50</v>
      </c>
      <c r="C38" s="556"/>
      <c r="D38" s="556"/>
      <c r="E38" s="556"/>
      <c r="F38" s="556"/>
      <c r="G38" s="556"/>
      <c r="H38" s="556"/>
      <c r="I38" s="556"/>
      <c r="J38" s="556"/>
      <c r="K38" s="557"/>
      <c r="L38" s="13"/>
      <c r="M38" s="18"/>
    </row>
    <row r="39" spans="1:13" s="11" customFormat="1" ht="30" customHeight="1">
      <c r="A39" s="43" t="s">
        <v>137</v>
      </c>
      <c r="B39" s="555" t="s">
        <v>51</v>
      </c>
      <c r="C39" s="556"/>
      <c r="D39" s="556"/>
      <c r="E39" s="556"/>
      <c r="F39" s="556"/>
      <c r="G39" s="556"/>
      <c r="H39" s="556"/>
      <c r="I39" s="556"/>
      <c r="J39" s="556"/>
      <c r="K39" s="557"/>
      <c r="L39" s="13"/>
      <c r="M39" s="18"/>
    </row>
    <row r="40" spans="1:13" s="11" customFormat="1" ht="30" customHeight="1">
      <c r="A40" s="43" t="s">
        <v>138</v>
      </c>
      <c r="B40" s="555" t="s">
        <v>52</v>
      </c>
      <c r="C40" s="556"/>
      <c r="D40" s="556"/>
      <c r="E40" s="556"/>
      <c r="F40" s="556"/>
      <c r="G40" s="556"/>
      <c r="H40" s="556"/>
      <c r="I40" s="556"/>
      <c r="J40" s="556"/>
      <c r="K40" s="557"/>
      <c r="L40" s="13"/>
      <c r="M40" s="18"/>
    </row>
    <row r="41" spans="1:13" s="11" customFormat="1" ht="20.25" customHeight="1">
      <c r="A41" s="43" t="s">
        <v>582</v>
      </c>
      <c r="B41" s="555" t="s">
        <v>53</v>
      </c>
      <c r="C41" s="556"/>
      <c r="D41" s="556"/>
      <c r="E41" s="556"/>
      <c r="F41" s="556"/>
      <c r="G41" s="556"/>
      <c r="H41" s="556"/>
      <c r="I41" s="556"/>
      <c r="J41" s="556"/>
      <c r="K41" s="557"/>
      <c r="L41" s="13"/>
      <c r="M41" s="18"/>
    </row>
    <row r="42" spans="1:13" s="11" customFormat="1" ht="20.25" customHeight="1">
      <c r="A42" s="43" t="s">
        <v>583</v>
      </c>
      <c r="B42" s="555" t="s">
        <v>54</v>
      </c>
      <c r="C42" s="556"/>
      <c r="D42" s="556"/>
      <c r="E42" s="556"/>
      <c r="F42" s="556"/>
      <c r="G42" s="556"/>
      <c r="H42" s="556"/>
      <c r="I42" s="556"/>
      <c r="J42" s="556"/>
      <c r="K42" s="557"/>
      <c r="L42" s="13"/>
      <c r="M42" s="18"/>
    </row>
    <row r="43" spans="1:13" s="11" customFormat="1" ht="20.25" customHeight="1">
      <c r="A43" s="43" t="s">
        <v>584</v>
      </c>
      <c r="B43" s="555" t="s">
        <v>55</v>
      </c>
      <c r="C43" s="556"/>
      <c r="D43" s="556"/>
      <c r="E43" s="556"/>
      <c r="F43" s="556"/>
      <c r="G43" s="556"/>
      <c r="H43" s="556"/>
      <c r="I43" s="556"/>
      <c r="J43" s="556"/>
      <c r="K43" s="557"/>
      <c r="L43" s="13"/>
      <c r="M43" s="18"/>
    </row>
    <row r="44" spans="1:13" s="11" customFormat="1" ht="20.25" customHeight="1">
      <c r="A44" s="43" t="s">
        <v>585</v>
      </c>
      <c r="B44" s="555" t="s">
        <v>301</v>
      </c>
      <c r="C44" s="556"/>
      <c r="D44" s="556"/>
      <c r="E44" s="556"/>
      <c r="F44" s="556"/>
      <c r="G44" s="556"/>
      <c r="H44" s="556"/>
      <c r="I44" s="556"/>
      <c r="J44" s="556"/>
      <c r="K44" s="557"/>
      <c r="L44" s="13"/>
      <c r="M44" s="18"/>
    </row>
    <row r="45" spans="1:13" s="5" customFormat="1" ht="16.5">
      <c r="A45" s="1"/>
      <c r="B45" s="561" t="s">
        <v>539</v>
      </c>
      <c r="C45" s="562"/>
      <c r="D45" s="562"/>
      <c r="E45" s="562"/>
      <c r="F45" s="562"/>
      <c r="G45" s="562"/>
      <c r="H45" s="562"/>
      <c r="I45" s="562"/>
      <c r="J45" s="562"/>
      <c r="K45" s="562"/>
      <c r="L45" s="563"/>
      <c r="M45" s="2"/>
    </row>
    <row r="46" spans="1:13" s="11" customFormat="1" ht="25.5">
      <c r="A46" s="6"/>
      <c r="B46" s="7" t="s">
        <v>586</v>
      </c>
      <c r="C46" s="45" t="s">
        <v>524</v>
      </c>
      <c r="D46" s="45" t="s">
        <v>525</v>
      </c>
      <c r="E46" s="45" t="s">
        <v>526</v>
      </c>
      <c r="F46" s="45" t="s">
        <v>527</v>
      </c>
      <c r="G46" s="45" t="s">
        <v>528</v>
      </c>
      <c r="H46" s="45" t="s">
        <v>529</v>
      </c>
      <c r="I46" s="45" t="s">
        <v>530</v>
      </c>
      <c r="J46" s="45" t="s">
        <v>531</v>
      </c>
      <c r="K46" s="45" t="s">
        <v>532</v>
      </c>
      <c r="L46" s="45" t="s">
        <v>533</v>
      </c>
      <c r="M46" s="8" t="s">
        <v>150</v>
      </c>
    </row>
    <row r="47" spans="1:13" s="11" customFormat="1" ht="38.25">
      <c r="A47" s="43" t="s">
        <v>427</v>
      </c>
      <c r="B47" s="17" t="s">
        <v>58</v>
      </c>
      <c r="C47" s="13"/>
      <c r="D47" s="13"/>
      <c r="E47" s="13"/>
      <c r="F47" s="13"/>
      <c r="G47" s="13"/>
      <c r="H47" s="13"/>
      <c r="I47" s="13"/>
      <c r="J47" s="13"/>
      <c r="K47" s="13"/>
      <c r="L47" s="13"/>
      <c r="M47" s="18"/>
    </row>
    <row r="48" spans="1:13" s="11" customFormat="1" ht="38.25">
      <c r="A48" s="43" t="s">
        <v>428</v>
      </c>
      <c r="B48" s="17" t="s">
        <v>59</v>
      </c>
      <c r="C48" s="13"/>
      <c r="D48" s="13"/>
      <c r="E48" s="13"/>
      <c r="F48" s="13"/>
      <c r="G48" s="13"/>
      <c r="H48" s="13"/>
      <c r="I48" s="13"/>
      <c r="J48" s="13"/>
      <c r="K48" s="13"/>
      <c r="L48" s="13"/>
      <c r="M48" s="18"/>
    </row>
    <row r="49" spans="1:13" s="11" customFormat="1" ht="38.25">
      <c r="A49" s="43" t="s">
        <v>429</v>
      </c>
      <c r="B49" s="17" t="s">
        <v>60</v>
      </c>
      <c r="C49" s="13"/>
      <c r="D49" s="13"/>
      <c r="E49" s="13"/>
      <c r="F49" s="13"/>
      <c r="G49" s="13"/>
      <c r="H49" s="13"/>
      <c r="I49" s="13"/>
      <c r="J49" s="13"/>
      <c r="K49" s="13"/>
      <c r="L49" s="13"/>
      <c r="M49" s="18"/>
    </row>
    <row r="50" spans="1:13" s="11" customFormat="1" ht="25.5">
      <c r="A50" s="43" t="s">
        <v>430</v>
      </c>
      <c r="B50" s="17" t="s">
        <v>315</v>
      </c>
      <c r="C50" s="13"/>
      <c r="D50" s="13"/>
      <c r="E50" s="13"/>
      <c r="F50" s="13"/>
      <c r="G50" s="13"/>
      <c r="H50" s="13"/>
      <c r="I50" s="13"/>
      <c r="J50" s="13"/>
      <c r="K50" s="13"/>
      <c r="L50" s="13"/>
      <c r="M50" s="18"/>
    </row>
    <row r="51" spans="1:13" s="11" customFormat="1" ht="25.5">
      <c r="A51" s="43" t="s">
        <v>431</v>
      </c>
      <c r="B51" s="17" t="s">
        <v>61</v>
      </c>
      <c r="C51" s="13"/>
      <c r="D51" s="13"/>
      <c r="E51" s="13"/>
      <c r="F51" s="13"/>
      <c r="G51" s="13"/>
      <c r="H51" s="13"/>
      <c r="I51" s="13"/>
      <c r="J51" s="13"/>
      <c r="K51" s="13"/>
      <c r="L51" s="13"/>
      <c r="M51" s="18"/>
    </row>
    <row r="52" spans="1:13" s="5" customFormat="1" ht="16.5">
      <c r="A52" s="1"/>
      <c r="B52" s="561" t="s">
        <v>540</v>
      </c>
      <c r="C52" s="562"/>
      <c r="D52" s="562"/>
      <c r="E52" s="562"/>
      <c r="F52" s="562"/>
      <c r="G52" s="562"/>
      <c r="H52" s="562"/>
      <c r="I52" s="562"/>
      <c r="J52" s="562"/>
      <c r="K52" s="562"/>
      <c r="L52" s="563"/>
      <c r="M52" s="2"/>
    </row>
    <row r="53" spans="1:13" s="11" customFormat="1" ht="25.5">
      <c r="A53" s="6"/>
      <c r="B53" s="7" t="s">
        <v>586</v>
      </c>
      <c r="C53" s="45" t="s">
        <v>524</v>
      </c>
      <c r="D53" s="45" t="s">
        <v>525</v>
      </c>
      <c r="E53" s="45" t="s">
        <v>526</v>
      </c>
      <c r="F53" s="45" t="s">
        <v>527</v>
      </c>
      <c r="G53" s="45" t="s">
        <v>528</v>
      </c>
      <c r="H53" s="45" t="s">
        <v>529</v>
      </c>
      <c r="I53" s="45" t="s">
        <v>530</v>
      </c>
      <c r="J53" s="45" t="s">
        <v>531</v>
      </c>
      <c r="K53" s="45" t="s">
        <v>532</v>
      </c>
      <c r="L53" s="45" t="s">
        <v>533</v>
      </c>
      <c r="M53" s="8" t="s">
        <v>150</v>
      </c>
    </row>
    <row r="54" spans="1:13" s="11" customFormat="1" ht="38.25">
      <c r="A54" s="43" t="s">
        <v>432</v>
      </c>
      <c r="B54" s="17" t="s">
        <v>62</v>
      </c>
      <c r="C54" s="13"/>
      <c r="D54" s="13"/>
      <c r="E54" s="13"/>
      <c r="F54" s="13"/>
      <c r="G54" s="13"/>
      <c r="H54" s="13"/>
      <c r="I54" s="13"/>
      <c r="J54" s="13"/>
      <c r="K54" s="13"/>
      <c r="L54" s="13"/>
      <c r="M54" s="18"/>
    </row>
    <row r="55" spans="1:13" s="11" customFormat="1" ht="51">
      <c r="A55" s="43" t="s">
        <v>433</v>
      </c>
      <c r="B55" s="17" t="s">
        <v>646</v>
      </c>
      <c r="C55" s="13"/>
      <c r="D55" s="13"/>
      <c r="E55" s="13"/>
      <c r="F55" s="13"/>
      <c r="G55" s="13"/>
      <c r="H55" s="13"/>
      <c r="I55" s="13"/>
      <c r="J55" s="13"/>
      <c r="K55" s="13"/>
      <c r="L55" s="13"/>
      <c r="M55" s="18"/>
    </row>
    <row r="56" spans="1:13" s="11" customFormat="1" ht="25.5">
      <c r="A56" s="43" t="s">
        <v>434</v>
      </c>
      <c r="B56" s="17" t="s">
        <v>647</v>
      </c>
      <c r="C56" s="13"/>
      <c r="D56" s="13"/>
      <c r="E56" s="13"/>
      <c r="F56" s="13"/>
      <c r="G56" s="13"/>
      <c r="H56" s="13"/>
      <c r="I56" s="13"/>
      <c r="J56" s="13"/>
      <c r="K56" s="13"/>
      <c r="L56" s="13"/>
      <c r="M56" s="18"/>
    </row>
    <row r="57" spans="1:13" s="11" customFormat="1" ht="38.25">
      <c r="A57" s="43" t="s">
        <v>459</v>
      </c>
      <c r="B57" s="17" t="s">
        <v>648</v>
      </c>
      <c r="C57" s="13"/>
      <c r="D57" s="13"/>
      <c r="E57" s="13"/>
      <c r="F57" s="13"/>
      <c r="G57" s="13"/>
      <c r="H57" s="13"/>
      <c r="I57" s="13"/>
      <c r="J57" s="13"/>
      <c r="K57" s="13"/>
      <c r="L57" s="13"/>
      <c r="M57" s="18"/>
    </row>
    <row r="58" spans="1:13" s="11" customFormat="1" ht="25.5">
      <c r="A58" s="43" t="s">
        <v>460</v>
      </c>
      <c r="B58" s="17" t="s">
        <v>322</v>
      </c>
      <c r="C58" s="13"/>
      <c r="D58" s="13"/>
      <c r="E58" s="13"/>
      <c r="F58" s="13"/>
      <c r="G58" s="13"/>
      <c r="H58" s="13"/>
      <c r="I58" s="13"/>
      <c r="J58" s="13"/>
      <c r="K58" s="13"/>
      <c r="L58" s="13"/>
      <c r="M58" s="18"/>
    </row>
    <row r="59" spans="1:13" s="11" customFormat="1" ht="38.25">
      <c r="A59" s="43" t="s">
        <v>461</v>
      </c>
      <c r="B59" s="17" t="s">
        <v>649</v>
      </c>
      <c r="C59" s="13"/>
      <c r="D59" s="13"/>
      <c r="E59" s="13"/>
      <c r="F59" s="13"/>
      <c r="G59" s="13"/>
      <c r="H59" s="13"/>
      <c r="I59" s="13"/>
      <c r="J59" s="13"/>
      <c r="K59" s="13"/>
      <c r="L59" s="13"/>
      <c r="M59" s="18"/>
    </row>
    <row r="60" spans="1:13" s="11" customFormat="1" ht="38.25">
      <c r="A60" s="43" t="s">
        <v>462</v>
      </c>
      <c r="B60" s="17" t="s">
        <v>650</v>
      </c>
      <c r="C60" s="13"/>
      <c r="D60" s="13"/>
      <c r="E60" s="13"/>
      <c r="F60" s="13"/>
      <c r="G60" s="13"/>
      <c r="H60" s="13"/>
      <c r="I60" s="13"/>
      <c r="J60" s="13"/>
      <c r="K60" s="13"/>
      <c r="L60" s="13"/>
      <c r="M60" s="18"/>
    </row>
    <row r="61" spans="1:13" s="5" customFormat="1" ht="16.5">
      <c r="A61" s="1"/>
      <c r="B61" s="561" t="s">
        <v>541</v>
      </c>
      <c r="C61" s="562"/>
      <c r="D61" s="562"/>
      <c r="E61" s="562"/>
      <c r="F61" s="562"/>
      <c r="G61" s="562"/>
      <c r="H61" s="562"/>
      <c r="I61" s="562"/>
      <c r="J61" s="562"/>
      <c r="K61" s="562"/>
      <c r="L61" s="563"/>
      <c r="M61" s="2"/>
    </row>
    <row r="62" spans="1:13" s="11" customFormat="1" ht="25.5">
      <c r="A62" s="6"/>
      <c r="B62" s="7" t="s">
        <v>586</v>
      </c>
      <c r="C62" s="45" t="s">
        <v>524</v>
      </c>
      <c r="D62" s="45" t="s">
        <v>525</v>
      </c>
      <c r="E62" s="45" t="s">
        <v>526</v>
      </c>
      <c r="F62" s="45" t="s">
        <v>527</v>
      </c>
      <c r="G62" s="45" t="s">
        <v>528</v>
      </c>
      <c r="H62" s="45" t="s">
        <v>529</v>
      </c>
      <c r="I62" s="45" t="s">
        <v>530</v>
      </c>
      <c r="J62" s="45" t="s">
        <v>531</v>
      </c>
      <c r="K62" s="45" t="s">
        <v>532</v>
      </c>
      <c r="L62" s="45" t="s">
        <v>533</v>
      </c>
      <c r="M62" s="8" t="s">
        <v>150</v>
      </c>
    </row>
    <row r="63" spans="1:13" s="11" customFormat="1" ht="51">
      <c r="A63" s="43" t="s">
        <v>463</v>
      </c>
      <c r="B63" s="17" t="s">
        <v>651</v>
      </c>
      <c r="C63" s="13"/>
      <c r="D63" s="13"/>
      <c r="E63" s="13"/>
      <c r="F63" s="13"/>
      <c r="G63" s="13"/>
      <c r="H63" s="13"/>
      <c r="I63" s="13"/>
      <c r="J63" s="13"/>
      <c r="K63" s="13"/>
      <c r="L63" s="13"/>
      <c r="M63" s="18"/>
    </row>
    <row r="64" spans="1:13" s="11" customFormat="1" ht="63.75">
      <c r="A64" s="43" t="s">
        <v>464</v>
      </c>
      <c r="B64" s="17" t="s">
        <v>652</v>
      </c>
      <c r="C64" s="13"/>
      <c r="D64" s="13"/>
      <c r="E64" s="13"/>
      <c r="F64" s="13"/>
      <c r="G64" s="13"/>
      <c r="H64" s="13"/>
      <c r="I64" s="13"/>
      <c r="J64" s="13"/>
      <c r="K64" s="13"/>
      <c r="L64" s="13"/>
      <c r="M64" s="18"/>
    </row>
    <row r="65" spans="1:13" s="11" customFormat="1" ht="38.25">
      <c r="A65" s="43" t="s">
        <v>114</v>
      </c>
      <c r="B65" s="17" t="s">
        <v>653</v>
      </c>
      <c r="C65" s="13"/>
      <c r="D65" s="13"/>
      <c r="E65" s="13"/>
      <c r="F65" s="13"/>
      <c r="G65" s="13"/>
      <c r="H65" s="13"/>
      <c r="I65" s="13"/>
      <c r="J65" s="13"/>
      <c r="K65" s="13"/>
      <c r="L65" s="13"/>
      <c r="M65" s="18"/>
    </row>
    <row r="66" spans="1:13" s="11" customFormat="1" ht="38.25">
      <c r="A66" s="43" t="s">
        <v>465</v>
      </c>
      <c r="B66" s="17" t="s">
        <v>654</v>
      </c>
      <c r="C66" s="13"/>
      <c r="D66" s="13"/>
      <c r="E66" s="13"/>
      <c r="F66" s="13"/>
      <c r="G66" s="13"/>
      <c r="H66" s="13"/>
      <c r="I66" s="13"/>
      <c r="J66" s="13"/>
      <c r="K66" s="13"/>
      <c r="L66" s="13"/>
      <c r="M66" s="18"/>
    </row>
    <row r="67" spans="1:13" ht="38.25">
      <c r="A67" s="43" t="s">
        <v>466</v>
      </c>
      <c r="B67" s="17" t="s">
        <v>655</v>
      </c>
      <c r="C67" s="13"/>
      <c r="D67" s="13"/>
      <c r="E67" s="13"/>
      <c r="F67" s="13"/>
      <c r="G67" s="13"/>
      <c r="H67" s="13"/>
      <c r="I67" s="13"/>
      <c r="J67" s="13"/>
      <c r="K67" s="13"/>
      <c r="L67" s="13"/>
      <c r="M67" s="18"/>
    </row>
    <row r="68" spans="1:13" s="5" customFormat="1" ht="16.5">
      <c r="A68" s="1"/>
      <c r="B68" s="561" t="s">
        <v>542</v>
      </c>
      <c r="C68" s="562"/>
      <c r="D68" s="562"/>
      <c r="E68" s="562"/>
      <c r="F68" s="562"/>
      <c r="G68" s="562"/>
      <c r="H68" s="562"/>
      <c r="I68" s="562"/>
      <c r="J68" s="562"/>
      <c r="K68" s="562"/>
      <c r="L68" s="563"/>
      <c r="M68" s="2"/>
    </row>
    <row r="69" spans="1:13" s="11" customFormat="1" ht="25.5">
      <c r="A69" s="6"/>
      <c r="B69" s="7" t="s">
        <v>586</v>
      </c>
      <c r="C69" s="45" t="s">
        <v>524</v>
      </c>
      <c r="D69" s="45" t="s">
        <v>525</v>
      </c>
      <c r="E69" s="45" t="s">
        <v>526</v>
      </c>
      <c r="F69" s="45" t="s">
        <v>527</v>
      </c>
      <c r="G69" s="45" t="s">
        <v>528</v>
      </c>
      <c r="H69" s="45" t="s">
        <v>529</v>
      </c>
      <c r="I69" s="45" t="s">
        <v>530</v>
      </c>
      <c r="J69" s="45" t="s">
        <v>531</v>
      </c>
      <c r="K69" s="45" t="s">
        <v>532</v>
      </c>
      <c r="L69" s="45" t="s">
        <v>533</v>
      </c>
      <c r="M69" s="8" t="s">
        <v>150</v>
      </c>
    </row>
    <row r="70" spans="1:13" ht="25.5">
      <c r="A70" s="43" t="s">
        <v>467</v>
      </c>
      <c r="B70" s="17" t="s">
        <v>656</v>
      </c>
      <c r="C70" s="13"/>
      <c r="D70" s="13"/>
      <c r="E70" s="13"/>
      <c r="F70" s="13"/>
      <c r="G70" s="13"/>
      <c r="H70" s="13"/>
      <c r="I70" s="13"/>
      <c r="J70" s="13"/>
      <c r="K70" s="13"/>
      <c r="L70" s="13"/>
      <c r="M70" s="18"/>
    </row>
    <row r="71" spans="1:13" ht="38.25">
      <c r="A71" s="43" t="s">
        <v>468</v>
      </c>
      <c r="B71" s="17" t="s">
        <v>657</v>
      </c>
      <c r="C71" s="13"/>
      <c r="D71" s="13"/>
      <c r="E71" s="13"/>
      <c r="F71" s="13"/>
      <c r="G71" s="13"/>
      <c r="H71" s="13"/>
      <c r="I71" s="13"/>
      <c r="J71" s="13"/>
      <c r="K71" s="13"/>
      <c r="L71" s="13"/>
      <c r="M71" s="18"/>
    </row>
    <row r="72" spans="1:13" ht="51">
      <c r="A72" s="43" t="s">
        <v>469</v>
      </c>
      <c r="B72" s="17" t="s">
        <v>658</v>
      </c>
      <c r="C72" s="13"/>
      <c r="D72" s="13"/>
      <c r="E72" s="13"/>
      <c r="F72" s="13"/>
      <c r="G72" s="13"/>
      <c r="H72" s="13"/>
      <c r="I72" s="13"/>
      <c r="J72" s="13"/>
      <c r="K72" s="13"/>
      <c r="L72" s="13"/>
      <c r="M72" s="18"/>
    </row>
    <row r="73" spans="1:13" ht="25.5">
      <c r="A73" s="43" t="s">
        <v>470</v>
      </c>
      <c r="B73" s="17" t="s">
        <v>557</v>
      </c>
      <c r="C73" s="13"/>
      <c r="D73" s="13"/>
      <c r="E73" s="13"/>
      <c r="F73" s="13"/>
      <c r="G73" s="13"/>
      <c r="H73" s="13"/>
      <c r="I73" s="13"/>
      <c r="J73" s="13"/>
      <c r="K73" s="13"/>
      <c r="L73" s="13"/>
      <c r="M73" s="18"/>
    </row>
    <row r="74" spans="1:13" ht="25.5">
      <c r="A74" s="43" t="s">
        <v>471</v>
      </c>
      <c r="B74" s="17" t="s">
        <v>659</v>
      </c>
      <c r="C74" s="13"/>
      <c r="D74" s="13"/>
      <c r="E74" s="13"/>
      <c r="F74" s="13"/>
      <c r="G74" s="13"/>
      <c r="H74" s="13"/>
      <c r="I74" s="13"/>
      <c r="J74" s="13"/>
      <c r="K74" s="13"/>
      <c r="L74" s="13"/>
      <c r="M74" s="18"/>
    </row>
    <row r="75" spans="1:13" ht="38.25">
      <c r="A75" s="43" t="s">
        <v>108</v>
      </c>
      <c r="B75" s="17" t="s">
        <v>660</v>
      </c>
      <c r="C75" s="13"/>
      <c r="D75" s="13"/>
      <c r="E75" s="13"/>
      <c r="F75" s="13"/>
      <c r="G75" s="13"/>
      <c r="H75" s="13"/>
      <c r="I75" s="13"/>
      <c r="J75" s="13"/>
      <c r="K75" s="13"/>
      <c r="L75" s="13"/>
      <c r="M75" s="18"/>
    </row>
    <row r="76" spans="1:13" s="5" customFormat="1" ht="16.5">
      <c r="A76" s="1"/>
      <c r="B76" s="561" t="s">
        <v>635</v>
      </c>
      <c r="C76" s="562"/>
      <c r="D76" s="562"/>
      <c r="E76" s="562"/>
      <c r="F76" s="562"/>
      <c r="G76" s="562"/>
      <c r="H76" s="562"/>
      <c r="I76" s="562"/>
      <c r="J76" s="562"/>
      <c r="K76" s="562"/>
      <c r="L76" s="563"/>
      <c r="M76" s="2"/>
    </row>
    <row r="77" spans="1:13" s="11" customFormat="1" ht="20.25">
      <c r="A77" s="6"/>
      <c r="B77" s="558" t="s">
        <v>586</v>
      </c>
      <c r="C77" s="559"/>
      <c r="D77" s="559"/>
      <c r="E77" s="559"/>
      <c r="F77" s="559"/>
      <c r="G77" s="559"/>
      <c r="H77" s="559"/>
      <c r="I77" s="559"/>
      <c r="J77" s="559"/>
      <c r="K77" s="560"/>
      <c r="L77" s="45" t="s">
        <v>523</v>
      </c>
      <c r="M77" s="8" t="s">
        <v>150</v>
      </c>
    </row>
    <row r="78" spans="1:13" ht="20.25" customHeight="1">
      <c r="A78" s="43" t="s">
        <v>109</v>
      </c>
      <c r="B78" s="555" t="s">
        <v>564</v>
      </c>
      <c r="C78" s="556"/>
      <c r="D78" s="556"/>
      <c r="E78" s="556"/>
      <c r="F78" s="556"/>
      <c r="G78" s="556"/>
      <c r="H78" s="556"/>
      <c r="I78" s="556"/>
      <c r="J78" s="556"/>
      <c r="K78" s="557"/>
      <c r="L78" s="13"/>
      <c r="M78" s="19"/>
    </row>
    <row r="79" spans="1:13" ht="20.25" customHeight="1">
      <c r="A79" s="43" t="s">
        <v>110</v>
      </c>
      <c r="B79" s="555" t="s">
        <v>565</v>
      </c>
      <c r="C79" s="556"/>
      <c r="D79" s="556"/>
      <c r="E79" s="556"/>
      <c r="F79" s="556"/>
      <c r="G79" s="556"/>
      <c r="H79" s="556"/>
      <c r="I79" s="556"/>
      <c r="J79" s="556"/>
      <c r="K79" s="557"/>
      <c r="L79" s="13"/>
      <c r="M79" s="19"/>
    </row>
    <row r="80" spans="1:13" ht="20.25" customHeight="1">
      <c r="A80" s="43" t="s">
        <v>111</v>
      </c>
      <c r="B80" s="555" t="s">
        <v>661</v>
      </c>
      <c r="C80" s="556"/>
      <c r="D80" s="556"/>
      <c r="E80" s="556"/>
      <c r="F80" s="556"/>
      <c r="G80" s="556"/>
      <c r="H80" s="556"/>
      <c r="I80" s="556"/>
      <c r="J80" s="556"/>
      <c r="K80" s="557"/>
      <c r="L80" s="13"/>
      <c r="M80" s="19"/>
    </row>
    <row r="81" spans="1:13" ht="27" customHeight="1">
      <c r="A81" s="43" t="s">
        <v>112</v>
      </c>
      <c r="B81" s="555" t="s">
        <v>662</v>
      </c>
      <c r="C81" s="556"/>
      <c r="D81" s="556"/>
      <c r="E81" s="556"/>
      <c r="F81" s="556"/>
      <c r="G81" s="556"/>
      <c r="H81" s="556"/>
      <c r="I81" s="556"/>
      <c r="J81" s="556"/>
      <c r="K81" s="557"/>
      <c r="L81" s="13"/>
      <c r="M81" s="19"/>
    </row>
    <row r="82" spans="1:13" ht="20.25" customHeight="1">
      <c r="A82" s="43" t="s">
        <v>113</v>
      </c>
      <c r="B82" s="555" t="s">
        <v>39</v>
      </c>
      <c r="C82" s="556"/>
      <c r="D82" s="556"/>
      <c r="E82" s="556"/>
      <c r="F82" s="556"/>
      <c r="G82" s="556"/>
      <c r="H82" s="556"/>
      <c r="I82" s="556"/>
      <c r="J82" s="556"/>
      <c r="K82" s="557"/>
      <c r="L82" s="13"/>
      <c r="M82" s="19"/>
    </row>
    <row r="85" ht="12.75">
      <c r="A85" s="21"/>
    </row>
    <row r="86" ht="24.75" customHeight="1"/>
    <row r="97" ht="24.75" customHeight="1"/>
    <row r="98" spans="1:13" s="24" customFormat="1" ht="12.75">
      <c r="A98" s="23"/>
      <c r="B98" s="22"/>
      <c r="C98" s="22"/>
      <c r="D98" s="22"/>
      <c r="E98" s="22"/>
      <c r="F98" s="22"/>
      <c r="G98" s="22"/>
      <c r="H98" s="22"/>
      <c r="I98" s="22"/>
      <c r="J98" s="22"/>
      <c r="K98" s="22"/>
      <c r="L98" s="15"/>
      <c r="M98" s="20"/>
    </row>
    <row r="119" ht="24.75" customHeight="1"/>
    <row r="133" ht="24.75" customHeight="1"/>
    <row r="140" ht="24.75" customHeight="1"/>
    <row r="165" ht="24.75" customHeight="1"/>
    <row r="174" ht="24.75" customHeight="1"/>
    <row r="182" ht="24.75" customHeight="1"/>
    <row r="198" ht="24.75" customHeight="1"/>
    <row r="206" ht="24.75" customHeight="1"/>
    <row r="217" ht="24.75" customHeight="1"/>
    <row r="223" ht="24.75" customHeight="1"/>
    <row r="228" ht="24.75" customHeight="1"/>
    <row r="238" ht="24.75" customHeight="1"/>
    <row r="247" ht="24.75" customHeight="1"/>
    <row r="258" ht="24.75" customHeight="1"/>
    <row r="265" ht="24.75" customHeight="1"/>
    <row r="273" ht="24.75" customHeight="1"/>
  </sheetData>
  <sheetProtection password="E89E" sheet="1" objects="1" scenarios="1" selectLockedCells="1"/>
  <mergeCells count="54">
    <mergeCell ref="B3:K3"/>
    <mergeCell ref="B35:K35"/>
    <mergeCell ref="B36:K36"/>
    <mergeCell ref="B37:K37"/>
    <mergeCell ref="B30:K30"/>
    <mergeCell ref="B31:K31"/>
    <mergeCell ref="B32:K32"/>
    <mergeCell ref="B27:K27"/>
    <mergeCell ref="B28:K28"/>
    <mergeCell ref="B25:K25"/>
    <mergeCell ref="B82:K82"/>
    <mergeCell ref="B17:K17"/>
    <mergeCell ref="B33:L33"/>
    <mergeCell ref="B34:L34"/>
    <mergeCell ref="B45:L45"/>
    <mergeCell ref="B52:L52"/>
    <mergeCell ref="B61:L61"/>
    <mergeCell ref="B68:L68"/>
    <mergeCell ref="B76:L76"/>
    <mergeCell ref="B38:K38"/>
    <mergeCell ref="B77:K77"/>
    <mergeCell ref="B39:K39"/>
    <mergeCell ref="B40:K40"/>
    <mergeCell ref="B41:K41"/>
    <mergeCell ref="B42:K42"/>
    <mergeCell ref="B43:K43"/>
    <mergeCell ref="B44:K44"/>
    <mergeCell ref="B78:K78"/>
    <mergeCell ref="B79:K79"/>
    <mergeCell ref="B80:K80"/>
    <mergeCell ref="B81:K81"/>
    <mergeCell ref="B29:K29"/>
    <mergeCell ref="B22:K22"/>
    <mergeCell ref="B23:K23"/>
    <mergeCell ref="B24:K24"/>
    <mergeCell ref="B26:K26"/>
    <mergeCell ref="B13:K13"/>
    <mergeCell ref="B14:K14"/>
    <mergeCell ref="B15:K15"/>
    <mergeCell ref="B16:K16"/>
    <mergeCell ref="B18:K18"/>
    <mergeCell ref="B19:K19"/>
    <mergeCell ref="B20:K20"/>
    <mergeCell ref="B21:K21"/>
    <mergeCell ref="B2:K2"/>
    <mergeCell ref="B10:K10"/>
    <mergeCell ref="B11:K11"/>
    <mergeCell ref="B12:K12"/>
    <mergeCell ref="B4:K4"/>
    <mergeCell ref="B5:K5"/>
    <mergeCell ref="B6:K6"/>
    <mergeCell ref="B7:K7"/>
    <mergeCell ref="B8:K8"/>
    <mergeCell ref="B9:K9"/>
  </mergeCells>
  <conditionalFormatting sqref="L4:L9 L12:L16 L78:L82 L19:L24 L27:L32 C54:L60 L36:L44 C63:L67 C47:L51 C70:L75">
    <cfRule type="cellIs" priority="1" dxfId="0" operator="between" stopIfTrue="1">
      <formula>0</formula>
      <formula>4</formula>
    </cfRule>
    <cfRule type="cellIs" priority="2" dxfId="5" operator="between" stopIfTrue="1">
      <formula>5</formula>
      <formula>9</formula>
    </cfRule>
    <cfRule type="cellIs" priority="3" dxfId="1" operator="equal" stopIfTrue="1">
      <formula>10</formula>
    </cfRule>
  </conditionalFormatting>
  <dataValidations count="1">
    <dataValidation type="list" allowBlank="1" showInputMessage="1" showErrorMessage="1" errorTitle="ERROR" error="You can only evaluate the given question with 0,4,6,8,10 point(s).&#10;The related explanation to the evaluation is available on the &quot;summary&quot; sheet." sqref="C47:L51 L4:L9 L12:L16 L78:L82 L19:L24 L27:L32 C54:L60 L36:L44 C63:L67 C70:L75">
      <formula1>ranking</formula1>
    </dataValidation>
  </dataValidations>
  <printOptions horizontalCentered="1"/>
  <pageMargins left="0.17" right="0.18" top="0.45" bottom="0.55" header="0.28" footer="0.26"/>
  <pageSetup fitToHeight="16" horizontalDpi="600" verticalDpi="600" orientation="portrait" scale="62" r:id="rId2"/>
  <rowBreaks count="1" manualBreakCount="1">
    <brk id="44" max="12" man="1"/>
  </rowBreaks>
  <drawing r:id="rId1"/>
</worksheet>
</file>

<file path=xl/worksheets/sheet7.xml><?xml version="1.0" encoding="utf-8"?>
<worksheet xmlns="http://schemas.openxmlformats.org/spreadsheetml/2006/main" xmlns:r="http://schemas.openxmlformats.org/officeDocument/2006/relationships">
  <sheetPr codeName="Sheet6"/>
  <dimension ref="A1:O98"/>
  <sheetViews>
    <sheetView view="pageBreakPreview" zoomScaleSheetLayoutView="100" zoomScalePageLayoutView="0" workbookViewId="0" topLeftCell="A1">
      <selection activeCell="B23" sqref="B23:K23"/>
    </sheetView>
  </sheetViews>
  <sheetFormatPr defaultColWidth="9.140625" defaultRowHeight="12.75"/>
  <cols>
    <col min="1" max="1" width="5.140625" style="23" bestFit="1" customWidth="1"/>
    <col min="2" max="2" width="37.8515625" style="22" customWidth="1"/>
    <col min="3" max="11" width="5.57421875" style="22" bestFit="1" customWidth="1"/>
    <col min="12" max="12" width="5.57421875" style="15" bestFit="1" customWidth="1"/>
    <col min="13" max="13" width="59.00390625" style="20" customWidth="1"/>
    <col min="14" max="14" width="9.57421875" style="15" customWidth="1"/>
    <col min="15" max="15" width="9.7109375" style="15" customWidth="1"/>
    <col min="16" max="16384" width="9.140625" style="15" customWidth="1"/>
  </cols>
  <sheetData>
    <row r="1" spans="1:15" s="5" customFormat="1" ht="18">
      <c r="A1" s="1"/>
      <c r="B1" s="46" t="s">
        <v>63</v>
      </c>
      <c r="C1" s="47"/>
      <c r="D1" s="47"/>
      <c r="E1" s="47"/>
      <c r="F1" s="47"/>
      <c r="G1" s="47"/>
      <c r="H1" s="47"/>
      <c r="I1" s="47"/>
      <c r="J1" s="47"/>
      <c r="K1" s="47"/>
      <c r="L1" s="48"/>
      <c r="M1" s="2" t="s">
        <v>543</v>
      </c>
      <c r="N1" s="3"/>
      <c r="O1" s="4"/>
    </row>
    <row r="2" spans="1:15" s="5" customFormat="1" ht="16.5">
      <c r="A2" s="1"/>
      <c r="B2" s="561" t="s">
        <v>64</v>
      </c>
      <c r="C2" s="562"/>
      <c r="D2" s="562"/>
      <c r="E2" s="562"/>
      <c r="F2" s="562"/>
      <c r="G2" s="562"/>
      <c r="H2" s="562"/>
      <c r="I2" s="562"/>
      <c r="J2" s="562"/>
      <c r="K2" s="563"/>
      <c r="L2" s="41"/>
      <c r="M2" s="2"/>
      <c r="N2" s="3"/>
      <c r="O2" s="4"/>
    </row>
    <row r="3" spans="1:15" s="11" customFormat="1" ht="20.25">
      <c r="A3" s="6"/>
      <c r="B3" s="558" t="s">
        <v>65</v>
      </c>
      <c r="C3" s="559"/>
      <c r="D3" s="559"/>
      <c r="E3" s="559"/>
      <c r="F3" s="559"/>
      <c r="G3" s="559"/>
      <c r="H3" s="559"/>
      <c r="I3" s="559"/>
      <c r="J3" s="559"/>
      <c r="K3" s="560"/>
      <c r="L3" s="45" t="s">
        <v>66</v>
      </c>
      <c r="M3" s="8" t="s">
        <v>151</v>
      </c>
      <c r="N3" s="9"/>
      <c r="O3" s="10"/>
    </row>
    <row r="4" spans="1:15" ht="20.25" customHeight="1">
      <c r="A4" s="43" t="s">
        <v>392</v>
      </c>
      <c r="B4" s="567" t="s">
        <v>599</v>
      </c>
      <c r="C4" s="568"/>
      <c r="D4" s="568"/>
      <c r="E4" s="568"/>
      <c r="F4" s="568"/>
      <c r="G4" s="568"/>
      <c r="H4" s="568"/>
      <c r="I4" s="568"/>
      <c r="J4" s="568"/>
      <c r="K4" s="569"/>
      <c r="L4" s="13"/>
      <c r="M4" s="14"/>
      <c r="N4" s="9"/>
      <c r="O4" s="10"/>
    </row>
    <row r="5" spans="1:15" ht="20.25" customHeight="1">
      <c r="A5" s="43" t="s">
        <v>115</v>
      </c>
      <c r="B5" s="567" t="s">
        <v>601</v>
      </c>
      <c r="C5" s="568"/>
      <c r="D5" s="568"/>
      <c r="E5" s="568"/>
      <c r="F5" s="568"/>
      <c r="G5" s="568"/>
      <c r="H5" s="568"/>
      <c r="I5" s="568"/>
      <c r="J5" s="568"/>
      <c r="K5" s="569"/>
      <c r="L5" s="13"/>
      <c r="M5" s="14"/>
      <c r="N5" s="9"/>
      <c r="O5" s="4"/>
    </row>
    <row r="6" spans="1:15" ht="20.25" customHeight="1">
      <c r="A6" s="43" t="s">
        <v>116</v>
      </c>
      <c r="B6" s="567" t="s">
        <v>600</v>
      </c>
      <c r="C6" s="568"/>
      <c r="D6" s="568"/>
      <c r="E6" s="568"/>
      <c r="F6" s="568"/>
      <c r="G6" s="568"/>
      <c r="H6" s="568"/>
      <c r="I6" s="568"/>
      <c r="J6" s="568"/>
      <c r="K6" s="569"/>
      <c r="L6" s="13"/>
      <c r="M6" s="14"/>
      <c r="N6" s="3"/>
      <c r="O6" s="4"/>
    </row>
    <row r="7" spans="1:13" ht="20.25" customHeight="1">
      <c r="A7" s="43" t="s">
        <v>117</v>
      </c>
      <c r="B7" s="567" t="s">
        <v>602</v>
      </c>
      <c r="C7" s="568"/>
      <c r="D7" s="568"/>
      <c r="E7" s="568"/>
      <c r="F7" s="568"/>
      <c r="G7" s="568"/>
      <c r="H7" s="568"/>
      <c r="I7" s="568"/>
      <c r="J7" s="568"/>
      <c r="K7" s="569"/>
      <c r="L7" s="13"/>
      <c r="M7" s="14"/>
    </row>
    <row r="8" spans="1:13" ht="20.25" customHeight="1">
      <c r="A8" s="43" t="s">
        <v>118</v>
      </c>
      <c r="B8" s="567" t="s">
        <v>603</v>
      </c>
      <c r="C8" s="568"/>
      <c r="D8" s="568"/>
      <c r="E8" s="568"/>
      <c r="F8" s="568"/>
      <c r="G8" s="568"/>
      <c r="H8" s="568"/>
      <c r="I8" s="568"/>
      <c r="J8" s="568"/>
      <c r="K8" s="569"/>
      <c r="L8" s="13"/>
      <c r="M8" s="14"/>
    </row>
    <row r="9" spans="1:13" ht="25.5" customHeight="1">
      <c r="A9" s="43" t="s">
        <v>119</v>
      </c>
      <c r="B9" s="567" t="s">
        <v>604</v>
      </c>
      <c r="C9" s="568"/>
      <c r="D9" s="568"/>
      <c r="E9" s="568"/>
      <c r="F9" s="568"/>
      <c r="G9" s="568"/>
      <c r="H9" s="568"/>
      <c r="I9" s="568"/>
      <c r="J9" s="568"/>
      <c r="K9" s="569"/>
      <c r="L9" s="13"/>
      <c r="M9" s="14"/>
    </row>
    <row r="10" spans="1:15" s="5" customFormat="1" ht="16.5">
      <c r="A10" s="1"/>
      <c r="B10" s="561" t="s">
        <v>76</v>
      </c>
      <c r="C10" s="562"/>
      <c r="D10" s="562"/>
      <c r="E10" s="562"/>
      <c r="F10" s="562"/>
      <c r="G10" s="562"/>
      <c r="H10" s="562"/>
      <c r="I10" s="562"/>
      <c r="J10" s="562"/>
      <c r="K10" s="563"/>
      <c r="L10" s="41"/>
      <c r="M10" s="2"/>
      <c r="N10" s="3"/>
      <c r="O10" s="4"/>
    </row>
    <row r="11" spans="1:15" s="11" customFormat="1" ht="20.25">
      <c r="A11" s="6"/>
      <c r="B11" s="558" t="s">
        <v>65</v>
      </c>
      <c r="C11" s="559"/>
      <c r="D11" s="559"/>
      <c r="E11" s="559"/>
      <c r="F11" s="559"/>
      <c r="G11" s="559"/>
      <c r="H11" s="559"/>
      <c r="I11" s="559"/>
      <c r="J11" s="559"/>
      <c r="K11" s="560"/>
      <c r="L11" s="45" t="s">
        <v>66</v>
      </c>
      <c r="M11" s="8" t="s">
        <v>151</v>
      </c>
      <c r="N11" s="9"/>
      <c r="O11" s="10"/>
    </row>
    <row r="12" spans="1:13" ht="20.25" customHeight="1">
      <c r="A12" s="43" t="s">
        <v>393</v>
      </c>
      <c r="B12" s="612" t="s">
        <v>605</v>
      </c>
      <c r="C12" s="613"/>
      <c r="D12" s="613"/>
      <c r="E12" s="613"/>
      <c r="F12" s="613"/>
      <c r="G12" s="613"/>
      <c r="H12" s="613"/>
      <c r="I12" s="613"/>
      <c r="J12" s="613"/>
      <c r="K12" s="614"/>
      <c r="L12" s="13"/>
      <c r="M12" s="14"/>
    </row>
    <row r="13" spans="1:13" ht="20.25" customHeight="1">
      <c r="A13" s="43" t="s">
        <v>120</v>
      </c>
      <c r="B13" s="567" t="s">
        <v>90</v>
      </c>
      <c r="C13" s="568"/>
      <c r="D13" s="568"/>
      <c r="E13" s="568"/>
      <c r="F13" s="568"/>
      <c r="G13" s="568"/>
      <c r="H13" s="568"/>
      <c r="I13" s="568"/>
      <c r="J13" s="568"/>
      <c r="K13" s="569"/>
      <c r="L13" s="13"/>
      <c r="M13" s="14"/>
    </row>
    <row r="14" spans="1:13" ht="20.25" customHeight="1">
      <c r="A14" s="43" t="s">
        <v>121</v>
      </c>
      <c r="B14" s="567" t="s">
        <v>91</v>
      </c>
      <c r="C14" s="568"/>
      <c r="D14" s="568"/>
      <c r="E14" s="568"/>
      <c r="F14" s="568"/>
      <c r="G14" s="568"/>
      <c r="H14" s="568"/>
      <c r="I14" s="568"/>
      <c r="J14" s="568"/>
      <c r="K14" s="569"/>
      <c r="L14" s="13"/>
      <c r="M14" s="14"/>
    </row>
    <row r="15" spans="1:13" ht="20.25" customHeight="1">
      <c r="A15" s="43" t="s">
        <v>122</v>
      </c>
      <c r="B15" s="567" t="s">
        <v>92</v>
      </c>
      <c r="C15" s="568"/>
      <c r="D15" s="568"/>
      <c r="E15" s="568"/>
      <c r="F15" s="568"/>
      <c r="G15" s="568"/>
      <c r="H15" s="568"/>
      <c r="I15" s="568"/>
      <c r="J15" s="568"/>
      <c r="K15" s="569"/>
      <c r="L15" s="13"/>
      <c r="M15" s="14"/>
    </row>
    <row r="16" spans="1:13" ht="20.25" customHeight="1">
      <c r="A16" s="43" t="s">
        <v>123</v>
      </c>
      <c r="B16" s="567" t="s">
        <v>93</v>
      </c>
      <c r="C16" s="568"/>
      <c r="D16" s="568"/>
      <c r="E16" s="568"/>
      <c r="F16" s="568"/>
      <c r="G16" s="568"/>
      <c r="H16" s="568"/>
      <c r="I16" s="568"/>
      <c r="J16" s="568"/>
      <c r="K16" s="569"/>
      <c r="L16" s="13"/>
      <c r="M16" s="14"/>
    </row>
    <row r="17" spans="1:13" s="5" customFormat="1" ht="16.5" customHeight="1">
      <c r="A17" s="1"/>
      <c r="B17" s="561" t="s">
        <v>77</v>
      </c>
      <c r="C17" s="562"/>
      <c r="D17" s="562"/>
      <c r="E17" s="562"/>
      <c r="F17" s="562"/>
      <c r="G17" s="562"/>
      <c r="H17" s="562"/>
      <c r="I17" s="562"/>
      <c r="J17" s="562"/>
      <c r="K17" s="563"/>
      <c r="L17" s="16"/>
      <c r="M17" s="2"/>
    </row>
    <row r="18" spans="1:13" s="11" customFormat="1" ht="20.25">
      <c r="A18" s="6"/>
      <c r="B18" s="558" t="s">
        <v>65</v>
      </c>
      <c r="C18" s="559"/>
      <c r="D18" s="559"/>
      <c r="E18" s="559"/>
      <c r="F18" s="559"/>
      <c r="G18" s="559"/>
      <c r="H18" s="559"/>
      <c r="I18" s="559"/>
      <c r="J18" s="559"/>
      <c r="K18" s="560"/>
      <c r="L18" s="45" t="s">
        <v>66</v>
      </c>
      <c r="M18" s="8" t="s">
        <v>151</v>
      </c>
    </row>
    <row r="19" spans="1:13" s="11" customFormat="1" ht="20.25" customHeight="1">
      <c r="A19" s="43" t="s">
        <v>394</v>
      </c>
      <c r="B19" s="555" t="s">
        <v>94</v>
      </c>
      <c r="C19" s="556"/>
      <c r="D19" s="556"/>
      <c r="E19" s="556"/>
      <c r="F19" s="556"/>
      <c r="G19" s="556"/>
      <c r="H19" s="556"/>
      <c r="I19" s="556"/>
      <c r="J19" s="556"/>
      <c r="K19" s="557"/>
      <c r="L19" s="13"/>
      <c r="M19" s="18"/>
    </row>
    <row r="20" spans="1:13" s="11" customFormat="1" ht="20.25" customHeight="1">
      <c r="A20" s="43" t="s">
        <v>124</v>
      </c>
      <c r="B20" s="555" t="s">
        <v>95</v>
      </c>
      <c r="C20" s="556"/>
      <c r="D20" s="556"/>
      <c r="E20" s="556"/>
      <c r="F20" s="556"/>
      <c r="G20" s="556"/>
      <c r="H20" s="556"/>
      <c r="I20" s="556"/>
      <c r="J20" s="556"/>
      <c r="K20" s="557"/>
      <c r="L20" s="13"/>
      <c r="M20" s="18"/>
    </row>
    <row r="21" spans="1:13" s="11" customFormat="1" ht="20.25" customHeight="1">
      <c r="A21" s="43" t="s">
        <v>125</v>
      </c>
      <c r="B21" s="555" t="s">
        <v>96</v>
      </c>
      <c r="C21" s="556"/>
      <c r="D21" s="556"/>
      <c r="E21" s="556"/>
      <c r="F21" s="556"/>
      <c r="G21" s="556"/>
      <c r="H21" s="556"/>
      <c r="I21" s="556"/>
      <c r="J21" s="556"/>
      <c r="K21" s="557"/>
      <c r="L21" s="13"/>
      <c r="M21" s="18"/>
    </row>
    <row r="22" spans="1:13" s="11" customFormat="1" ht="20.25" customHeight="1">
      <c r="A22" s="43" t="s">
        <v>126</v>
      </c>
      <c r="B22" s="555" t="s">
        <v>97</v>
      </c>
      <c r="C22" s="556"/>
      <c r="D22" s="556"/>
      <c r="E22" s="556"/>
      <c r="F22" s="556"/>
      <c r="G22" s="556"/>
      <c r="H22" s="556"/>
      <c r="I22" s="556"/>
      <c r="J22" s="556"/>
      <c r="K22" s="557"/>
      <c r="L22" s="13"/>
      <c r="M22" s="18"/>
    </row>
    <row r="23" spans="1:13" s="11" customFormat="1" ht="20.25" customHeight="1">
      <c r="A23" s="43" t="s">
        <v>127</v>
      </c>
      <c r="B23" s="555" t="s">
        <v>665</v>
      </c>
      <c r="C23" s="556"/>
      <c r="D23" s="556"/>
      <c r="E23" s="556"/>
      <c r="F23" s="556"/>
      <c r="G23" s="556"/>
      <c r="H23" s="556"/>
      <c r="I23" s="556"/>
      <c r="J23" s="556"/>
      <c r="K23" s="557"/>
      <c r="L23" s="13"/>
      <c r="M23" s="18"/>
    </row>
    <row r="24" spans="1:13" s="11" customFormat="1" ht="20.25" customHeight="1">
      <c r="A24" s="43" t="s">
        <v>128</v>
      </c>
      <c r="B24" s="555" t="s">
        <v>666</v>
      </c>
      <c r="C24" s="556"/>
      <c r="D24" s="556"/>
      <c r="E24" s="556"/>
      <c r="F24" s="556"/>
      <c r="G24" s="556"/>
      <c r="H24" s="556"/>
      <c r="I24" s="556"/>
      <c r="J24" s="556"/>
      <c r="K24" s="557"/>
      <c r="L24" s="13"/>
      <c r="M24" s="18"/>
    </row>
    <row r="25" spans="1:13" s="5" customFormat="1" ht="16.5" customHeight="1">
      <c r="A25" s="1"/>
      <c r="B25" s="561" t="s">
        <v>78</v>
      </c>
      <c r="C25" s="562"/>
      <c r="D25" s="562"/>
      <c r="E25" s="562"/>
      <c r="F25" s="562"/>
      <c r="G25" s="562"/>
      <c r="H25" s="562"/>
      <c r="I25" s="562"/>
      <c r="J25" s="562"/>
      <c r="K25" s="563"/>
      <c r="L25" s="16"/>
      <c r="M25" s="2"/>
    </row>
    <row r="26" spans="1:13" s="11" customFormat="1" ht="20.25">
      <c r="A26" s="6"/>
      <c r="B26" s="558" t="s">
        <v>65</v>
      </c>
      <c r="C26" s="559"/>
      <c r="D26" s="559"/>
      <c r="E26" s="559"/>
      <c r="F26" s="559"/>
      <c r="G26" s="559"/>
      <c r="H26" s="559"/>
      <c r="I26" s="559"/>
      <c r="J26" s="559"/>
      <c r="K26" s="560"/>
      <c r="L26" s="45" t="s">
        <v>66</v>
      </c>
      <c r="M26" s="8" t="s">
        <v>151</v>
      </c>
    </row>
    <row r="27" spans="1:13" s="11" customFormat="1" ht="29.25" customHeight="1">
      <c r="A27" s="43" t="s">
        <v>395</v>
      </c>
      <c r="B27" s="555" t="s">
        <v>667</v>
      </c>
      <c r="C27" s="556"/>
      <c r="D27" s="556"/>
      <c r="E27" s="556"/>
      <c r="F27" s="556"/>
      <c r="G27" s="556"/>
      <c r="H27" s="556"/>
      <c r="I27" s="556"/>
      <c r="J27" s="556"/>
      <c r="K27" s="557"/>
      <c r="L27" s="13"/>
      <c r="M27" s="18"/>
    </row>
    <row r="28" spans="1:13" s="11" customFormat="1" ht="20.25">
      <c r="A28" s="43" t="s">
        <v>129</v>
      </c>
      <c r="B28" s="555" t="s">
        <v>668</v>
      </c>
      <c r="C28" s="556"/>
      <c r="D28" s="556"/>
      <c r="E28" s="556"/>
      <c r="F28" s="556"/>
      <c r="G28" s="556"/>
      <c r="H28" s="556"/>
      <c r="I28" s="556"/>
      <c r="J28" s="556"/>
      <c r="K28" s="557"/>
      <c r="L28" s="13"/>
      <c r="M28" s="18"/>
    </row>
    <row r="29" spans="1:13" s="11" customFormat="1" ht="20.25">
      <c r="A29" s="43" t="s">
        <v>130</v>
      </c>
      <c r="B29" s="555" t="s">
        <v>669</v>
      </c>
      <c r="C29" s="556"/>
      <c r="D29" s="556"/>
      <c r="E29" s="556"/>
      <c r="F29" s="556"/>
      <c r="G29" s="556"/>
      <c r="H29" s="556"/>
      <c r="I29" s="556"/>
      <c r="J29" s="556"/>
      <c r="K29" s="557"/>
      <c r="L29" s="13"/>
      <c r="M29" s="18"/>
    </row>
    <row r="30" spans="1:13" s="11" customFormat="1" ht="20.25">
      <c r="A30" s="43" t="s">
        <v>131</v>
      </c>
      <c r="B30" s="555" t="s">
        <v>670</v>
      </c>
      <c r="C30" s="556"/>
      <c r="D30" s="556"/>
      <c r="E30" s="556"/>
      <c r="F30" s="556"/>
      <c r="G30" s="556"/>
      <c r="H30" s="556"/>
      <c r="I30" s="556"/>
      <c r="J30" s="556"/>
      <c r="K30" s="557"/>
      <c r="L30" s="13"/>
      <c r="M30" s="18"/>
    </row>
    <row r="31" spans="1:13" s="11" customFormat="1" ht="20.25">
      <c r="A31" s="43" t="s">
        <v>132</v>
      </c>
      <c r="B31" s="555" t="s">
        <v>671</v>
      </c>
      <c r="C31" s="556"/>
      <c r="D31" s="556"/>
      <c r="E31" s="556"/>
      <c r="F31" s="556"/>
      <c r="G31" s="556"/>
      <c r="H31" s="556"/>
      <c r="I31" s="556"/>
      <c r="J31" s="556"/>
      <c r="K31" s="557"/>
      <c r="L31" s="13"/>
      <c r="M31" s="18"/>
    </row>
    <row r="32" spans="1:13" s="11" customFormat="1" ht="20.25">
      <c r="A32" s="43" t="s">
        <v>133</v>
      </c>
      <c r="B32" s="555" t="s">
        <v>93</v>
      </c>
      <c r="C32" s="556"/>
      <c r="D32" s="556"/>
      <c r="E32" s="556"/>
      <c r="F32" s="556"/>
      <c r="G32" s="556"/>
      <c r="H32" s="556"/>
      <c r="I32" s="556"/>
      <c r="J32" s="556"/>
      <c r="K32" s="557"/>
      <c r="L32" s="13"/>
      <c r="M32" s="18"/>
    </row>
    <row r="33" spans="1:15" s="5" customFormat="1" ht="18">
      <c r="A33" s="1"/>
      <c r="B33" s="564" t="s">
        <v>79</v>
      </c>
      <c r="C33" s="565"/>
      <c r="D33" s="565"/>
      <c r="E33" s="565"/>
      <c r="F33" s="565"/>
      <c r="G33" s="565"/>
      <c r="H33" s="565"/>
      <c r="I33" s="565"/>
      <c r="J33" s="565"/>
      <c r="K33" s="565"/>
      <c r="L33" s="566"/>
      <c r="M33" s="2"/>
      <c r="N33" s="3"/>
      <c r="O33" s="4"/>
    </row>
    <row r="34" spans="1:13" s="5" customFormat="1" ht="16.5">
      <c r="A34" s="1"/>
      <c r="B34" s="561" t="s">
        <v>80</v>
      </c>
      <c r="C34" s="562"/>
      <c r="D34" s="562"/>
      <c r="E34" s="562"/>
      <c r="F34" s="562"/>
      <c r="G34" s="562"/>
      <c r="H34" s="562"/>
      <c r="I34" s="562"/>
      <c r="J34" s="562"/>
      <c r="K34" s="562"/>
      <c r="L34" s="563"/>
      <c r="M34" s="2"/>
    </row>
    <row r="35" spans="1:13" s="11" customFormat="1" ht="20.25">
      <c r="A35" s="6"/>
      <c r="B35" s="558" t="s">
        <v>65</v>
      </c>
      <c r="C35" s="559"/>
      <c r="D35" s="559"/>
      <c r="E35" s="559"/>
      <c r="F35" s="559"/>
      <c r="G35" s="559"/>
      <c r="H35" s="559"/>
      <c r="I35" s="559"/>
      <c r="J35" s="559"/>
      <c r="K35" s="560"/>
      <c r="L35" s="45" t="s">
        <v>66</v>
      </c>
      <c r="M35" s="8" t="s">
        <v>151</v>
      </c>
    </row>
    <row r="36" spans="1:13" s="11" customFormat="1" ht="20.25" customHeight="1">
      <c r="A36" s="43" t="s">
        <v>134</v>
      </c>
      <c r="B36" s="555" t="s">
        <v>672</v>
      </c>
      <c r="C36" s="556"/>
      <c r="D36" s="556"/>
      <c r="E36" s="556"/>
      <c r="F36" s="556"/>
      <c r="G36" s="556"/>
      <c r="H36" s="556"/>
      <c r="I36" s="556"/>
      <c r="J36" s="556"/>
      <c r="K36" s="557"/>
      <c r="L36" s="13"/>
      <c r="M36" s="18"/>
    </row>
    <row r="37" spans="1:13" s="11" customFormat="1" ht="20.25" customHeight="1">
      <c r="A37" s="43" t="s">
        <v>135</v>
      </c>
      <c r="B37" s="555" t="s">
        <v>673</v>
      </c>
      <c r="C37" s="556"/>
      <c r="D37" s="556"/>
      <c r="E37" s="556"/>
      <c r="F37" s="556"/>
      <c r="G37" s="556"/>
      <c r="H37" s="556"/>
      <c r="I37" s="556"/>
      <c r="J37" s="556"/>
      <c r="K37" s="557"/>
      <c r="L37" s="13"/>
      <c r="M37" s="18"/>
    </row>
    <row r="38" spans="1:13" s="11" customFormat="1" ht="30" customHeight="1">
      <c r="A38" s="43" t="s">
        <v>136</v>
      </c>
      <c r="B38" s="555" t="s">
        <v>674</v>
      </c>
      <c r="C38" s="556"/>
      <c r="D38" s="556"/>
      <c r="E38" s="556"/>
      <c r="F38" s="556"/>
      <c r="G38" s="556"/>
      <c r="H38" s="556"/>
      <c r="I38" s="556"/>
      <c r="J38" s="556"/>
      <c r="K38" s="557"/>
      <c r="L38" s="13"/>
      <c r="M38" s="18"/>
    </row>
    <row r="39" spans="1:13" s="11" customFormat="1" ht="30" customHeight="1">
      <c r="A39" s="43" t="s">
        <v>137</v>
      </c>
      <c r="B39" s="555" t="s">
        <v>675</v>
      </c>
      <c r="C39" s="556"/>
      <c r="D39" s="556"/>
      <c r="E39" s="556"/>
      <c r="F39" s="556"/>
      <c r="G39" s="556"/>
      <c r="H39" s="556"/>
      <c r="I39" s="556"/>
      <c r="J39" s="556"/>
      <c r="K39" s="557"/>
      <c r="L39" s="13"/>
      <c r="M39" s="18"/>
    </row>
    <row r="40" spans="1:13" s="11" customFormat="1" ht="30" customHeight="1">
      <c r="A40" s="43" t="s">
        <v>138</v>
      </c>
      <c r="B40" s="555" t="s">
        <v>676</v>
      </c>
      <c r="C40" s="556"/>
      <c r="D40" s="556"/>
      <c r="E40" s="556"/>
      <c r="F40" s="556"/>
      <c r="G40" s="556"/>
      <c r="H40" s="556"/>
      <c r="I40" s="556"/>
      <c r="J40" s="556"/>
      <c r="K40" s="557"/>
      <c r="L40" s="13"/>
      <c r="M40" s="18"/>
    </row>
    <row r="41" spans="1:13" s="11" customFormat="1" ht="20.25" customHeight="1">
      <c r="A41" s="43" t="s">
        <v>582</v>
      </c>
      <c r="B41" s="555" t="s">
        <v>677</v>
      </c>
      <c r="C41" s="556"/>
      <c r="D41" s="556"/>
      <c r="E41" s="556"/>
      <c r="F41" s="556"/>
      <c r="G41" s="556"/>
      <c r="H41" s="556"/>
      <c r="I41" s="556"/>
      <c r="J41" s="556"/>
      <c r="K41" s="557"/>
      <c r="L41" s="13"/>
      <c r="M41" s="18"/>
    </row>
    <row r="42" spans="1:13" s="11" customFormat="1" ht="20.25" customHeight="1">
      <c r="A42" s="43" t="s">
        <v>583</v>
      </c>
      <c r="B42" s="555" t="s">
        <v>678</v>
      </c>
      <c r="C42" s="556"/>
      <c r="D42" s="556"/>
      <c r="E42" s="556"/>
      <c r="F42" s="556"/>
      <c r="G42" s="556"/>
      <c r="H42" s="556"/>
      <c r="I42" s="556"/>
      <c r="J42" s="556"/>
      <c r="K42" s="557"/>
      <c r="L42" s="13"/>
      <c r="M42" s="18"/>
    </row>
    <row r="43" spans="1:13" s="11" customFormat="1" ht="20.25" customHeight="1">
      <c r="A43" s="43" t="s">
        <v>584</v>
      </c>
      <c r="B43" s="555" t="s">
        <v>679</v>
      </c>
      <c r="C43" s="556"/>
      <c r="D43" s="556"/>
      <c r="E43" s="556"/>
      <c r="F43" s="556"/>
      <c r="G43" s="556"/>
      <c r="H43" s="556"/>
      <c r="I43" s="556"/>
      <c r="J43" s="556"/>
      <c r="K43" s="557"/>
      <c r="L43" s="13"/>
      <c r="M43" s="18"/>
    </row>
    <row r="44" spans="1:13" s="11" customFormat="1" ht="20.25" customHeight="1">
      <c r="A44" s="43" t="s">
        <v>585</v>
      </c>
      <c r="B44" s="555" t="s">
        <v>680</v>
      </c>
      <c r="C44" s="556"/>
      <c r="D44" s="556"/>
      <c r="E44" s="556"/>
      <c r="F44" s="556"/>
      <c r="G44" s="556"/>
      <c r="H44" s="556"/>
      <c r="I44" s="556"/>
      <c r="J44" s="556"/>
      <c r="K44" s="557"/>
      <c r="L44" s="13"/>
      <c r="M44" s="18"/>
    </row>
    <row r="45" spans="1:13" s="5" customFormat="1" ht="16.5">
      <c r="A45" s="1"/>
      <c r="B45" s="561" t="s">
        <v>81</v>
      </c>
      <c r="C45" s="562"/>
      <c r="D45" s="562"/>
      <c r="E45" s="562"/>
      <c r="F45" s="562"/>
      <c r="G45" s="562"/>
      <c r="H45" s="562"/>
      <c r="I45" s="562"/>
      <c r="J45" s="562"/>
      <c r="K45" s="562"/>
      <c r="L45" s="563"/>
      <c r="M45" s="2"/>
    </row>
    <row r="46" spans="1:13" s="11" customFormat="1" ht="25.5">
      <c r="A46" s="6"/>
      <c r="B46" s="7" t="s">
        <v>65</v>
      </c>
      <c r="C46" s="45" t="s">
        <v>67</v>
      </c>
      <c r="D46" s="45" t="s">
        <v>68</v>
      </c>
      <c r="E46" s="45" t="s">
        <v>69</v>
      </c>
      <c r="F46" s="45" t="s">
        <v>527</v>
      </c>
      <c r="G46" s="45" t="s">
        <v>70</v>
      </c>
      <c r="H46" s="45" t="s">
        <v>71</v>
      </c>
      <c r="I46" s="45" t="s">
        <v>72</v>
      </c>
      <c r="J46" s="45" t="s">
        <v>73</v>
      </c>
      <c r="K46" s="45" t="s">
        <v>74</v>
      </c>
      <c r="L46" s="45" t="s">
        <v>75</v>
      </c>
      <c r="M46" s="8" t="s">
        <v>151</v>
      </c>
    </row>
    <row r="47" spans="1:13" s="11" customFormat="1" ht="41.25" customHeight="1">
      <c r="A47" s="43" t="s">
        <v>427</v>
      </c>
      <c r="B47" s="17" t="s">
        <v>681</v>
      </c>
      <c r="C47" s="13"/>
      <c r="D47" s="13"/>
      <c r="E47" s="13"/>
      <c r="F47" s="13"/>
      <c r="G47" s="13"/>
      <c r="H47" s="13"/>
      <c r="I47" s="13"/>
      <c r="J47" s="13"/>
      <c r="K47" s="13"/>
      <c r="L47" s="13"/>
      <c r="M47" s="18"/>
    </row>
    <row r="48" spans="1:13" s="11" customFormat="1" ht="51">
      <c r="A48" s="43" t="s">
        <v>428</v>
      </c>
      <c r="B48" s="17" t="s">
        <v>682</v>
      </c>
      <c r="C48" s="13"/>
      <c r="D48" s="13"/>
      <c r="E48" s="13"/>
      <c r="F48" s="13"/>
      <c r="G48" s="13"/>
      <c r="H48" s="13"/>
      <c r="I48" s="13"/>
      <c r="J48" s="13"/>
      <c r="K48" s="13"/>
      <c r="L48" s="13"/>
      <c r="M48" s="18"/>
    </row>
    <row r="49" spans="1:13" s="11" customFormat="1" ht="38.25">
      <c r="A49" s="43" t="s">
        <v>429</v>
      </c>
      <c r="B49" s="17" t="s">
        <v>683</v>
      </c>
      <c r="C49" s="13"/>
      <c r="D49" s="13"/>
      <c r="E49" s="13"/>
      <c r="F49" s="13"/>
      <c r="G49" s="13"/>
      <c r="H49" s="13"/>
      <c r="I49" s="13"/>
      <c r="J49" s="13"/>
      <c r="K49" s="13"/>
      <c r="L49" s="13"/>
      <c r="M49" s="18"/>
    </row>
    <row r="50" spans="1:13" s="11" customFormat="1" ht="25.5">
      <c r="A50" s="43" t="s">
        <v>430</v>
      </c>
      <c r="B50" s="17" t="s">
        <v>684</v>
      </c>
      <c r="C50" s="13"/>
      <c r="D50" s="13"/>
      <c r="E50" s="13"/>
      <c r="F50" s="13"/>
      <c r="G50" s="13"/>
      <c r="H50" s="13"/>
      <c r="I50" s="13"/>
      <c r="J50" s="13"/>
      <c r="K50" s="13"/>
      <c r="L50" s="13"/>
      <c r="M50" s="18"/>
    </row>
    <row r="51" spans="1:13" s="11" customFormat="1" ht="38.25">
      <c r="A51" s="43" t="s">
        <v>431</v>
      </c>
      <c r="B51" s="17" t="s">
        <v>139</v>
      </c>
      <c r="C51" s="13"/>
      <c r="D51" s="13"/>
      <c r="E51" s="13"/>
      <c r="F51" s="13"/>
      <c r="G51" s="13"/>
      <c r="H51" s="13"/>
      <c r="I51" s="13"/>
      <c r="J51" s="13"/>
      <c r="K51" s="13"/>
      <c r="L51" s="13"/>
      <c r="M51" s="18"/>
    </row>
    <row r="52" spans="1:13" s="5" customFormat="1" ht="16.5">
      <c r="A52" s="1"/>
      <c r="B52" s="561" t="s">
        <v>82</v>
      </c>
      <c r="C52" s="562"/>
      <c r="D52" s="562"/>
      <c r="E52" s="562"/>
      <c r="F52" s="562"/>
      <c r="G52" s="562"/>
      <c r="H52" s="562"/>
      <c r="I52" s="562"/>
      <c r="J52" s="562"/>
      <c r="K52" s="562"/>
      <c r="L52" s="563"/>
      <c r="M52" s="2"/>
    </row>
    <row r="53" spans="1:13" s="11" customFormat="1" ht="25.5">
      <c r="A53" s="6"/>
      <c r="B53" s="7" t="s">
        <v>65</v>
      </c>
      <c r="C53" s="45" t="s">
        <v>67</v>
      </c>
      <c r="D53" s="45" t="s">
        <v>68</v>
      </c>
      <c r="E53" s="45" t="s">
        <v>69</v>
      </c>
      <c r="F53" s="45" t="s">
        <v>527</v>
      </c>
      <c r="G53" s="45" t="s">
        <v>70</v>
      </c>
      <c r="H53" s="45" t="s">
        <v>71</v>
      </c>
      <c r="I53" s="45" t="s">
        <v>72</v>
      </c>
      <c r="J53" s="45" t="s">
        <v>73</v>
      </c>
      <c r="K53" s="45" t="s">
        <v>74</v>
      </c>
      <c r="L53" s="45" t="s">
        <v>75</v>
      </c>
      <c r="M53" s="8" t="s">
        <v>151</v>
      </c>
    </row>
    <row r="54" spans="1:13" s="11" customFormat="1" ht="38.25">
      <c r="A54" s="43" t="s">
        <v>432</v>
      </c>
      <c r="B54" s="17" t="s">
        <v>140</v>
      </c>
      <c r="C54" s="13"/>
      <c r="D54" s="13"/>
      <c r="E54" s="13"/>
      <c r="F54" s="13"/>
      <c r="G54" s="13"/>
      <c r="H54" s="13"/>
      <c r="I54" s="13"/>
      <c r="J54" s="13"/>
      <c r="K54" s="13"/>
      <c r="L54" s="13"/>
      <c r="M54" s="18"/>
    </row>
    <row r="55" spans="1:13" s="11" customFormat="1" ht="54" customHeight="1">
      <c r="A55" s="43" t="s">
        <v>433</v>
      </c>
      <c r="B55" s="17" t="s">
        <v>141</v>
      </c>
      <c r="C55" s="13"/>
      <c r="D55" s="13"/>
      <c r="E55" s="13"/>
      <c r="F55" s="13"/>
      <c r="G55" s="13"/>
      <c r="H55" s="13"/>
      <c r="I55" s="13"/>
      <c r="J55" s="13"/>
      <c r="K55" s="13"/>
      <c r="L55" s="13"/>
      <c r="M55" s="18"/>
    </row>
    <row r="56" spans="1:13" s="11" customFormat="1" ht="25.5">
      <c r="A56" s="43" t="s">
        <v>434</v>
      </c>
      <c r="B56" s="17" t="s">
        <v>142</v>
      </c>
      <c r="C56" s="13"/>
      <c r="D56" s="13"/>
      <c r="E56" s="13"/>
      <c r="F56" s="13"/>
      <c r="G56" s="13"/>
      <c r="H56" s="13"/>
      <c r="I56" s="13"/>
      <c r="J56" s="13"/>
      <c r="K56" s="13"/>
      <c r="L56" s="13"/>
      <c r="M56" s="18"/>
    </row>
    <row r="57" spans="1:13" s="11" customFormat="1" ht="38.25">
      <c r="A57" s="43" t="s">
        <v>459</v>
      </c>
      <c r="B57" s="17" t="s">
        <v>143</v>
      </c>
      <c r="C57" s="13"/>
      <c r="D57" s="13"/>
      <c r="E57" s="13"/>
      <c r="F57" s="13"/>
      <c r="G57" s="13"/>
      <c r="H57" s="13"/>
      <c r="I57" s="13"/>
      <c r="J57" s="13"/>
      <c r="K57" s="13"/>
      <c r="L57" s="13"/>
      <c r="M57" s="18"/>
    </row>
    <row r="58" spans="1:13" s="11" customFormat="1" ht="38.25">
      <c r="A58" s="43" t="s">
        <v>460</v>
      </c>
      <c r="B58" s="17" t="s">
        <v>144</v>
      </c>
      <c r="C58" s="13"/>
      <c r="D58" s="13"/>
      <c r="E58" s="13"/>
      <c r="F58" s="13"/>
      <c r="G58" s="13"/>
      <c r="H58" s="13"/>
      <c r="I58" s="13"/>
      <c r="J58" s="13"/>
      <c r="K58" s="13"/>
      <c r="L58" s="13"/>
      <c r="M58" s="18"/>
    </row>
    <row r="59" spans="1:13" s="11" customFormat="1" ht="38.25">
      <c r="A59" s="43" t="s">
        <v>461</v>
      </c>
      <c r="B59" s="17" t="s">
        <v>145</v>
      </c>
      <c r="C59" s="13"/>
      <c r="D59" s="13"/>
      <c r="E59" s="13"/>
      <c r="F59" s="13"/>
      <c r="G59" s="13"/>
      <c r="H59" s="13"/>
      <c r="I59" s="13"/>
      <c r="J59" s="13"/>
      <c r="K59" s="13"/>
      <c r="L59" s="13"/>
      <c r="M59" s="18"/>
    </row>
    <row r="60" spans="1:13" s="11" customFormat="1" ht="38.25">
      <c r="A60" s="43" t="s">
        <v>462</v>
      </c>
      <c r="B60" s="17" t="s">
        <v>146</v>
      </c>
      <c r="C60" s="13"/>
      <c r="D60" s="13"/>
      <c r="E60" s="13"/>
      <c r="F60" s="13"/>
      <c r="G60" s="13"/>
      <c r="H60" s="13"/>
      <c r="I60" s="13"/>
      <c r="J60" s="13"/>
      <c r="K60" s="13"/>
      <c r="L60" s="13"/>
      <c r="M60" s="18"/>
    </row>
    <row r="61" spans="1:13" s="5" customFormat="1" ht="16.5">
      <c r="A61" s="1"/>
      <c r="B61" s="561" t="s">
        <v>83</v>
      </c>
      <c r="C61" s="562"/>
      <c r="D61" s="562"/>
      <c r="E61" s="562"/>
      <c r="F61" s="562"/>
      <c r="G61" s="562"/>
      <c r="H61" s="562"/>
      <c r="I61" s="562"/>
      <c r="J61" s="562"/>
      <c r="K61" s="562"/>
      <c r="L61" s="563"/>
      <c r="M61" s="2"/>
    </row>
    <row r="62" spans="1:13" s="11" customFormat="1" ht="25.5">
      <c r="A62" s="6"/>
      <c r="B62" s="7" t="s">
        <v>65</v>
      </c>
      <c r="C62" s="45" t="s">
        <v>67</v>
      </c>
      <c r="D62" s="45" t="s">
        <v>68</v>
      </c>
      <c r="E62" s="45" t="s">
        <v>69</v>
      </c>
      <c r="F62" s="45" t="s">
        <v>527</v>
      </c>
      <c r="G62" s="45" t="s">
        <v>70</v>
      </c>
      <c r="H62" s="45" t="s">
        <v>71</v>
      </c>
      <c r="I62" s="45" t="s">
        <v>72</v>
      </c>
      <c r="J62" s="45" t="s">
        <v>73</v>
      </c>
      <c r="K62" s="45" t="s">
        <v>74</v>
      </c>
      <c r="L62" s="45" t="s">
        <v>75</v>
      </c>
      <c r="M62" s="8" t="s">
        <v>151</v>
      </c>
    </row>
    <row r="63" spans="1:13" s="11" customFormat="1" ht="51">
      <c r="A63" s="43" t="s">
        <v>463</v>
      </c>
      <c r="B63" s="17" t="s">
        <v>147</v>
      </c>
      <c r="C63" s="13"/>
      <c r="D63" s="13"/>
      <c r="E63" s="13"/>
      <c r="F63" s="13"/>
      <c r="G63" s="13"/>
      <c r="H63" s="13"/>
      <c r="I63" s="13"/>
      <c r="J63" s="13"/>
      <c r="K63" s="13"/>
      <c r="L63" s="13"/>
      <c r="M63" s="18"/>
    </row>
    <row r="64" spans="1:13" s="11" customFormat="1" ht="63.75">
      <c r="A64" s="43" t="s">
        <v>464</v>
      </c>
      <c r="B64" s="17" t="s">
        <v>148</v>
      </c>
      <c r="C64" s="13"/>
      <c r="D64" s="13"/>
      <c r="E64" s="13"/>
      <c r="F64" s="13"/>
      <c r="G64" s="13"/>
      <c r="H64" s="13"/>
      <c r="I64" s="13"/>
      <c r="J64" s="13"/>
      <c r="K64" s="13"/>
      <c r="L64" s="13"/>
      <c r="M64" s="18"/>
    </row>
    <row r="65" spans="1:13" s="11" customFormat="1" ht="63.75">
      <c r="A65" s="43" t="s">
        <v>114</v>
      </c>
      <c r="B65" s="17" t="s">
        <v>149</v>
      </c>
      <c r="C65" s="13"/>
      <c r="D65" s="13"/>
      <c r="E65" s="13"/>
      <c r="F65" s="13"/>
      <c r="G65" s="13"/>
      <c r="H65" s="13"/>
      <c r="I65" s="13"/>
      <c r="J65" s="13"/>
      <c r="K65" s="13"/>
      <c r="L65" s="13"/>
      <c r="M65" s="18"/>
    </row>
    <row r="66" spans="1:13" s="11" customFormat="1" ht="51">
      <c r="A66" s="43" t="s">
        <v>465</v>
      </c>
      <c r="B66" s="17" t="s">
        <v>169</v>
      </c>
      <c r="C66" s="13"/>
      <c r="D66" s="13"/>
      <c r="E66" s="13"/>
      <c r="F66" s="13"/>
      <c r="G66" s="13"/>
      <c r="H66" s="13"/>
      <c r="I66" s="13"/>
      <c r="J66" s="13"/>
      <c r="K66" s="13"/>
      <c r="L66" s="13"/>
      <c r="M66" s="18"/>
    </row>
    <row r="67" spans="1:13" ht="38.25">
      <c r="A67" s="43" t="s">
        <v>466</v>
      </c>
      <c r="B67" s="17" t="s">
        <v>620</v>
      </c>
      <c r="C67" s="13"/>
      <c r="D67" s="13"/>
      <c r="E67" s="13"/>
      <c r="F67" s="13"/>
      <c r="G67" s="13"/>
      <c r="H67" s="13"/>
      <c r="I67" s="13"/>
      <c r="J67" s="13"/>
      <c r="K67" s="13"/>
      <c r="L67" s="13"/>
      <c r="M67" s="18"/>
    </row>
    <row r="68" spans="1:13" s="5" customFormat="1" ht="16.5">
      <c r="A68" s="1"/>
      <c r="B68" s="561" t="s">
        <v>84</v>
      </c>
      <c r="C68" s="562"/>
      <c r="D68" s="562"/>
      <c r="E68" s="562"/>
      <c r="F68" s="562"/>
      <c r="G68" s="562"/>
      <c r="H68" s="562"/>
      <c r="I68" s="562"/>
      <c r="J68" s="562"/>
      <c r="K68" s="562"/>
      <c r="L68" s="563"/>
      <c r="M68" s="2"/>
    </row>
    <row r="69" spans="1:13" s="11" customFormat="1" ht="25.5">
      <c r="A69" s="6"/>
      <c r="B69" s="7" t="s">
        <v>65</v>
      </c>
      <c r="C69" s="45" t="s">
        <v>67</v>
      </c>
      <c r="D69" s="45" t="s">
        <v>68</v>
      </c>
      <c r="E69" s="45" t="s">
        <v>69</v>
      </c>
      <c r="F69" s="45" t="s">
        <v>527</v>
      </c>
      <c r="G69" s="45" t="s">
        <v>70</v>
      </c>
      <c r="H69" s="45" t="s">
        <v>71</v>
      </c>
      <c r="I69" s="45" t="s">
        <v>72</v>
      </c>
      <c r="J69" s="45" t="s">
        <v>73</v>
      </c>
      <c r="K69" s="45" t="s">
        <v>74</v>
      </c>
      <c r="L69" s="45" t="s">
        <v>75</v>
      </c>
      <c r="M69" s="8" t="s">
        <v>151</v>
      </c>
    </row>
    <row r="70" spans="1:13" ht="38.25">
      <c r="A70" s="43" t="s">
        <v>467</v>
      </c>
      <c r="B70" s="17" t="s">
        <v>621</v>
      </c>
      <c r="C70" s="13"/>
      <c r="D70" s="13"/>
      <c r="E70" s="13"/>
      <c r="F70" s="13"/>
      <c r="G70" s="13"/>
      <c r="H70" s="13"/>
      <c r="I70" s="13"/>
      <c r="J70" s="13"/>
      <c r="K70" s="13"/>
      <c r="L70" s="13"/>
      <c r="M70" s="18"/>
    </row>
    <row r="71" spans="1:13" ht="51">
      <c r="A71" s="43" t="s">
        <v>468</v>
      </c>
      <c r="B71" s="17" t="s">
        <v>622</v>
      </c>
      <c r="C71" s="13"/>
      <c r="D71" s="13"/>
      <c r="E71" s="13"/>
      <c r="F71" s="13"/>
      <c r="G71" s="13"/>
      <c r="H71" s="13"/>
      <c r="I71" s="13"/>
      <c r="J71" s="13"/>
      <c r="K71" s="13"/>
      <c r="L71" s="13"/>
      <c r="M71" s="18"/>
    </row>
    <row r="72" spans="1:13" ht="51">
      <c r="A72" s="43" t="s">
        <v>469</v>
      </c>
      <c r="B72" s="17" t="s">
        <v>623</v>
      </c>
      <c r="C72" s="13"/>
      <c r="D72" s="13"/>
      <c r="E72" s="13"/>
      <c r="F72" s="13"/>
      <c r="G72" s="13"/>
      <c r="H72" s="13"/>
      <c r="I72" s="13"/>
      <c r="J72" s="13"/>
      <c r="K72" s="13"/>
      <c r="L72" s="13"/>
      <c r="M72" s="18"/>
    </row>
    <row r="73" spans="1:13" ht="25.5">
      <c r="A73" s="43" t="s">
        <v>470</v>
      </c>
      <c r="B73" s="17" t="s">
        <v>624</v>
      </c>
      <c r="C73" s="13"/>
      <c r="D73" s="13"/>
      <c r="E73" s="13"/>
      <c r="F73" s="13"/>
      <c r="G73" s="13"/>
      <c r="H73" s="13"/>
      <c r="I73" s="13"/>
      <c r="J73" s="13"/>
      <c r="K73" s="13"/>
      <c r="L73" s="13"/>
      <c r="M73" s="18"/>
    </row>
    <row r="74" spans="1:13" ht="25.5">
      <c r="A74" s="43" t="s">
        <v>471</v>
      </c>
      <c r="B74" s="17" t="s">
        <v>625</v>
      </c>
      <c r="C74" s="13"/>
      <c r="D74" s="13"/>
      <c r="E74" s="13"/>
      <c r="F74" s="13"/>
      <c r="G74" s="13"/>
      <c r="H74" s="13"/>
      <c r="I74" s="13"/>
      <c r="J74" s="13"/>
      <c r="K74" s="13"/>
      <c r="L74" s="13"/>
      <c r="M74" s="18"/>
    </row>
    <row r="75" spans="1:13" ht="38.25">
      <c r="A75" s="43" t="s">
        <v>108</v>
      </c>
      <c r="B75" s="17" t="s">
        <v>626</v>
      </c>
      <c r="C75" s="13"/>
      <c r="D75" s="13"/>
      <c r="E75" s="13"/>
      <c r="F75" s="13"/>
      <c r="G75" s="13"/>
      <c r="H75" s="13"/>
      <c r="I75" s="13"/>
      <c r="J75" s="13"/>
      <c r="K75" s="13"/>
      <c r="L75" s="13"/>
      <c r="M75" s="18"/>
    </row>
    <row r="76" spans="1:13" s="5" customFormat="1" ht="16.5">
      <c r="A76" s="1"/>
      <c r="B76" s="561" t="s">
        <v>85</v>
      </c>
      <c r="C76" s="562"/>
      <c r="D76" s="562"/>
      <c r="E76" s="562"/>
      <c r="F76" s="562"/>
      <c r="G76" s="562"/>
      <c r="H76" s="562"/>
      <c r="I76" s="562"/>
      <c r="J76" s="562"/>
      <c r="K76" s="562"/>
      <c r="L76" s="563"/>
      <c r="M76" s="2"/>
    </row>
    <row r="77" spans="1:13" s="11" customFormat="1" ht="20.25">
      <c r="A77" s="6"/>
      <c r="B77" s="558" t="s">
        <v>65</v>
      </c>
      <c r="C77" s="559"/>
      <c r="D77" s="559"/>
      <c r="E77" s="559"/>
      <c r="F77" s="559"/>
      <c r="G77" s="559"/>
      <c r="H77" s="559"/>
      <c r="I77" s="559"/>
      <c r="J77" s="559"/>
      <c r="K77" s="560"/>
      <c r="L77" s="45" t="s">
        <v>66</v>
      </c>
      <c r="M77" s="8" t="s">
        <v>151</v>
      </c>
    </row>
    <row r="78" spans="1:13" ht="20.25" customHeight="1">
      <c r="A78" s="43" t="s">
        <v>109</v>
      </c>
      <c r="B78" s="555" t="s">
        <v>627</v>
      </c>
      <c r="C78" s="556"/>
      <c r="D78" s="556"/>
      <c r="E78" s="556"/>
      <c r="F78" s="556"/>
      <c r="G78" s="556"/>
      <c r="H78" s="556"/>
      <c r="I78" s="556"/>
      <c r="J78" s="556"/>
      <c r="K78" s="557"/>
      <c r="L78" s="13"/>
      <c r="M78" s="19"/>
    </row>
    <row r="79" spans="1:13" ht="20.25" customHeight="1">
      <c r="A79" s="43" t="s">
        <v>110</v>
      </c>
      <c r="B79" s="555" t="s">
        <v>628</v>
      </c>
      <c r="C79" s="556"/>
      <c r="D79" s="556"/>
      <c r="E79" s="556"/>
      <c r="F79" s="556"/>
      <c r="G79" s="556"/>
      <c r="H79" s="556"/>
      <c r="I79" s="556"/>
      <c r="J79" s="556"/>
      <c r="K79" s="557"/>
      <c r="L79" s="13"/>
      <c r="M79" s="19"/>
    </row>
    <row r="80" spans="1:13" ht="20.25" customHeight="1">
      <c r="A80" s="43" t="s">
        <v>111</v>
      </c>
      <c r="B80" s="555" t="s">
        <v>629</v>
      </c>
      <c r="C80" s="556"/>
      <c r="D80" s="556"/>
      <c r="E80" s="556"/>
      <c r="F80" s="556"/>
      <c r="G80" s="556"/>
      <c r="H80" s="556"/>
      <c r="I80" s="556"/>
      <c r="J80" s="556"/>
      <c r="K80" s="557"/>
      <c r="L80" s="13"/>
      <c r="M80" s="19"/>
    </row>
    <row r="81" spans="1:13" ht="27" customHeight="1">
      <c r="A81" s="43" t="s">
        <v>112</v>
      </c>
      <c r="B81" s="555" t="s">
        <v>630</v>
      </c>
      <c r="C81" s="556"/>
      <c r="D81" s="556"/>
      <c r="E81" s="556"/>
      <c r="F81" s="556"/>
      <c r="G81" s="556"/>
      <c r="H81" s="556"/>
      <c r="I81" s="556"/>
      <c r="J81" s="556"/>
      <c r="K81" s="557"/>
      <c r="L81" s="13"/>
      <c r="M81" s="19"/>
    </row>
    <row r="82" spans="1:13" ht="20.25" customHeight="1">
      <c r="A82" s="43" t="s">
        <v>113</v>
      </c>
      <c r="B82" s="555" t="s">
        <v>631</v>
      </c>
      <c r="C82" s="556"/>
      <c r="D82" s="556"/>
      <c r="E82" s="556"/>
      <c r="F82" s="556"/>
      <c r="G82" s="556"/>
      <c r="H82" s="556"/>
      <c r="I82" s="556"/>
      <c r="J82" s="556"/>
      <c r="K82" s="557"/>
      <c r="L82" s="13"/>
      <c r="M82" s="19"/>
    </row>
    <row r="85" ht="12.75">
      <c r="A85" s="21"/>
    </row>
    <row r="86" ht="24.75" customHeight="1"/>
    <row r="97" ht="24.75" customHeight="1"/>
    <row r="98" spans="1:13" s="24" customFormat="1" ht="12.75">
      <c r="A98" s="23"/>
      <c r="B98" s="22"/>
      <c r="C98" s="22"/>
      <c r="D98" s="22"/>
      <c r="E98" s="22"/>
      <c r="F98" s="22"/>
      <c r="G98" s="22"/>
      <c r="H98" s="22"/>
      <c r="I98" s="22"/>
      <c r="J98" s="22"/>
      <c r="K98" s="22"/>
      <c r="L98" s="15"/>
      <c r="M98" s="20"/>
    </row>
    <row r="119" ht="24.75" customHeight="1"/>
    <row r="133" ht="24.75" customHeight="1"/>
    <row r="140" ht="24.75" customHeight="1"/>
    <row r="165" ht="24.75" customHeight="1"/>
    <row r="174" ht="24.75" customHeight="1"/>
    <row r="182" ht="24.75" customHeight="1"/>
    <row r="198" ht="24.75" customHeight="1"/>
    <row r="206" ht="24.75" customHeight="1"/>
    <row r="217" ht="24.75" customHeight="1"/>
    <row r="223" ht="24.75" customHeight="1"/>
    <row r="228" ht="24.75" customHeight="1"/>
    <row r="238" ht="24.75" customHeight="1"/>
    <row r="247" ht="24.75" customHeight="1"/>
    <row r="258" ht="24.75" customHeight="1"/>
    <row r="265" ht="24.75" customHeight="1"/>
    <row r="273" ht="24.75" customHeight="1"/>
  </sheetData>
  <sheetProtection password="E89E" sheet="1" objects="1" scenarios="1" selectLockedCells="1"/>
  <mergeCells count="54">
    <mergeCell ref="B3:K3"/>
    <mergeCell ref="B35:K35"/>
    <mergeCell ref="B36:K36"/>
    <mergeCell ref="B37:K37"/>
    <mergeCell ref="B30:K30"/>
    <mergeCell ref="B31:K31"/>
    <mergeCell ref="B32:K32"/>
    <mergeCell ref="B27:K27"/>
    <mergeCell ref="B28:K28"/>
    <mergeCell ref="B25:K25"/>
    <mergeCell ref="B82:K82"/>
    <mergeCell ref="B17:K17"/>
    <mergeCell ref="B33:L33"/>
    <mergeCell ref="B34:L34"/>
    <mergeCell ref="B45:L45"/>
    <mergeCell ref="B52:L52"/>
    <mergeCell ref="B61:L61"/>
    <mergeCell ref="B68:L68"/>
    <mergeCell ref="B76:L76"/>
    <mergeCell ref="B38:K38"/>
    <mergeCell ref="B77:K77"/>
    <mergeCell ref="B39:K39"/>
    <mergeCell ref="B40:K40"/>
    <mergeCell ref="B41:K41"/>
    <mergeCell ref="B42:K42"/>
    <mergeCell ref="B43:K43"/>
    <mergeCell ref="B44:K44"/>
    <mergeCell ref="B78:K78"/>
    <mergeCell ref="B79:K79"/>
    <mergeCell ref="B80:K80"/>
    <mergeCell ref="B81:K81"/>
    <mergeCell ref="B29:K29"/>
    <mergeCell ref="B22:K22"/>
    <mergeCell ref="B23:K23"/>
    <mergeCell ref="B24:K24"/>
    <mergeCell ref="B26:K26"/>
    <mergeCell ref="B13:K13"/>
    <mergeCell ref="B14:K14"/>
    <mergeCell ref="B15:K15"/>
    <mergeCell ref="B16:K16"/>
    <mergeCell ref="B18:K18"/>
    <mergeCell ref="B19:K19"/>
    <mergeCell ref="B20:K20"/>
    <mergeCell ref="B21:K21"/>
    <mergeCell ref="B2:K2"/>
    <mergeCell ref="B10:K10"/>
    <mergeCell ref="B11:K11"/>
    <mergeCell ref="B12:K12"/>
    <mergeCell ref="B4:K4"/>
    <mergeCell ref="B5:K5"/>
    <mergeCell ref="B6:K6"/>
    <mergeCell ref="B7:K7"/>
    <mergeCell ref="B8:K8"/>
    <mergeCell ref="B9:K9"/>
  </mergeCells>
  <conditionalFormatting sqref="L4:L9 L12:L16 L78:L82 L19:L24 L27:L32 C54:L60 L36:L44 C63:L67 C47:L51 C70:L75">
    <cfRule type="cellIs" priority="1" dxfId="0" operator="between" stopIfTrue="1">
      <formula>0</formula>
      <formula>4</formula>
    </cfRule>
    <cfRule type="cellIs" priority="2" dxfId="5" operator="between" stopIfTrue="1">
      <formula>5</formula>
      <formula>9</formula>
    </cfRule>
    <cfRule type="cellIs" priority="3" dxfId="1" operator="equal" stopIfTrue="1">
      <formula>10</formula>
    </cfRule>
  </conditionalFormatting>
  <dataValidations count="1">
    <dataValidation type="list" allowBlank="1" showInputMessage="1" showErrorMessage="1" errorTitle="ERROR" error="You can only evaluate the given question with 0,4,6,8,10 point(s).&#10;The related explanation to the evaluation is available on the &quot;summary&quot; sheet." sqref="C47:L51 L4:L9 L12:L16 L78:L82 L19:L24 L27:L32 C54:L60 L36:L44 C63:L67 C70:L75">
      <formula1>ranking</formula1>
    </dataValidation>
  </dataValidations>
  <printOptions horizontalCentered="1"/>
  <pageMargins left="0.17" right="0.18" top="0.45" bottom="0.55" header="0.28" footer="0.26"/>
  <pageSetup fitToHeight="16" horizontalDpi="600" verticalDpi="600" orientation="portrait" scale="57" r:id="rId2"/>
  <rowBreaks count="1" manualBreakCount="1">
    <brk id="44" max="12" man="1"/>
  </rowBreaks>
  <drawing r:id="rId1"/>
</worksheet>
</file>

<file path=xl/worksheets/sheet8.xml><?xml version="1.0" encoding="utf-8"?>
<worksheet xmlns="http://schemas.openxmlformats.org/spreadsheetml/2006/main" xmlns:r="http://schemas.openxmlformats.org/officeDocument/2006/relationships">
  <sheetPr codeName="Munka1"/>
  <dimension ref="A1:D97"/>
  <sheetViews>
    <sheetView view="pageBreakPreview" zoomScaleSheetLayoutView="100" zoomScalePageLayoutView="0" workbookViewId="0" topLeftCell="A1">
      <selection activeCell="F30" sqref="F30"/>
    </sheetView>
  </sheetViews>
  <sheetFormatPr defaultColWidth="9.140625" defaultRowHeight="12.75"/>
  <cols>
    <col min="1" max="1" width="6.00390625" style="23" bestFit="1" customWidth="1"/>
    <col min="2" max="2" width="37.8515625" style="22" customWidth="1"/>
    <col min="3" max="3" width="45.7109375" style="22" customWidth="1"/>
    <col min="4" max="4" width="60.28125" style="22" customWidth="1"/>
    <col min="5" max="16384" width="9.140625" style="15" customWidth="1"/>
  </cols>
  <sheetData>
    <row r="1" spans="1:4" s="5" customFormat="1" ht="18">
      <c r="A1" s="1"/>
      <c r="B1" s="46" t="s">
        <v>593</v>
      </c>
      <c r="C1" s="47"/>
      <c r="D1" s="47"/>
    </row>
    <row r="2" spans="1:4" s="5" customFormat="1" ht="16.5">
      <c r="A2" s="1"/>
      <c r="B2" s="561" t="s">
        <v>537</v>
      </c>
      <c r="C2" s="562"/>
      <c r="D2" s="562"/>
    </row>
    <row r="3" spans="1:4" s="11" customFormat="1" ht="20.25">
      <c r="A3" s="6"/>
      <c r="B3" s="7" t="s">
        <v>586</v>
      </c>
      <c r="C3" s="7" t="s">
        <v>663</v>
      </c>
      <c r="D3" s="7" t="s">
        <v>664</v>
      </c>
    </row>
    <row r="4" spans="1:4" ht="102">
      <c r="A4" s="43" t="s">
        <v>392</v>
      </c>
      <c r="B4" s="12" t="s">
        <v>587</v>
      </c>
      <c r="C4" s="12" t="s">
        <v>207</v>
      </c>
      <c r="D4" s="42" t="s">
        <v>597</v>
      </c>
    </row>
    <row r="5" spans="1:4" ht="102">
      <c r="A5" s="43" t="s">
        <v>115</v>
      </c>
      <c r="B5" s="12" t="s">
        <v>588</v>
      </c>
      <c r="C5" s="12" t="s">
        <v>221</v>
      </c>
      <c r="D5" s="42" t="s">
        <v>598</v>
      </c>
    </row>
    <row r="6" spans="1:4" ht="102">
      <c r="A6" s="43" t="s">
        <v>116</v>
      </c>
      <c r="B6" s="12" t="s">
        <v>589</v>
      </c>
      <c r="C6" s="12" t="s">
        <v>688</v>
      </c>
      <c r="D6" s="42" t="s">
        <v>472</v>
      </c>
    </row>
    <row r="7" spans="1:4" ht="140.25">
      <c r="A7" s="43" t="s">
        <v>117</v>
      </c>
      <c r="B7" s="12" t="s">
        <v>590</v>
      </c>
      <c r="C7" s="12" t="s">
        <v>0</v>
      </c>
      <c r="D7" s="42" t="s">
        <v>1</v>
      </c>
    </row>
    <row r="8" spans="1:4" ht="114.75">
      <c r="A8" s="43" t="s">
        <v>118</v>
      </c>
      <c r="B8" s="12" t="s">
        <v>591</v>
      </c>
      <c r="C8" s="12" t="s">
        <v>689</v>
      </c>
      <c r="D8" s="42" t="s">
        <v>2</v>
      </c>
    </row>
    <row r="9" spans="1:4" ht="102">
      <c r="A9" s="43" t="s">
        <v>119</v>
      </c>
      <c r="B9" s="12" t="s">
        <v>592</v>
      </c>
      <c r="C9" s="12" t="s">
        <v>690</v>
      </c>
      <c r="D9" s="42" t="s">
        <v>3</v>
      </c>
    </row>
    <row r="10" spans="1:4" s="5" customFormat="1" ht="16.5">
      <c r="A10" s="1"/>
      <c r="B10" s="561" t="s">
        <v>536</v>
      </c>
      <c r="C10" s="562"/>
      <c r="D10" s="562"/>
    </row>
    <row r="11" spans="1:4" s="11" customFormat="1" ht="20.25">
      <c r="A11" s="6"/>
      <c r="B11" s="7" t="s">
        <v>586</v>
      </c>
      <c r="C11" s="7" t="s">
        <v>663</v>
      </c>
      <c r="D11" s="7" t="s">
        <v>664</v>
      </c>
    </row>
    <row r="12" spans="1:4" ht="102">
      <c r="A12" s="43" t="s">
        <v>393</v>
      </c>
      <c r="B12" s="12" t="s">
        <v>46</v>
      </c>
      <c r="C12" s="12" t="s">
        <v>691</v>
      </c>
      <c r="D12" s="42" t="s">
        <v>6</v>
      </c>
    </row>
    <row r="13" spans="1:4" ht="89.25">
      <c r="A13" s="43" t="s">
        <v>120</v>
      </c>
      <c r="B13" s="12" t="s">
        <v>636</v>
      </c>
      <c r="C13" s="12" t="s">
        <v>152</v>
      </c>
      <c r="D13" s="42" t="s">
        <v>613</v>
      </c>
    </row>
    <row r="14" spans="1:4" ht="127.5">
      <c r="A14" s="43" t="s">
        <v>121</v>
      </c>
      <c r="B14" s="12" t="s">
        <v>4</v>
      </c>
      <c r="C14" s="12" t="s">
        <v>153</v>
      </c>
      <c r="D14" s="42" t="s">
        <v>614</v>
      </c>
    </row>
    <row r="15" spans="1:4" ht="89.25">
      <c r="A15" s="43" t="s">
        <v>122</v>
      </c>
      <c r="B15" s="12" t="s">
        <v>40</v>
      </c>
      <c r="C15" s="12" t="s">
        <v>154</v>
      </c>
      <c r="D15" s="42" t="s">
        <v>615</v>
      </c>
    </row>
    <row r="16" spans="1:4" ht="114.75">
      <c r="A16" s="43" t="s">
        <v>123</v>
      </c>
      <c r="B16" s="12" t="s">
        <v>5</v>
      </c>
      <c r="C16" s="12" t="s">
        <v>155</v>
      </c>
      <c r="D16" s="42" t="s">
        <v>616</v>
      </c>
    </row>
    <row r="17" spans="1:4" s="5" customFormat="1" ht="16.5">
      <c r="A17" s="1"/>
      <c r="B17" s="561" t="s">
        <v>535</v>
      </c>
      <c r="C17" s="562"/>
      <c r="D17" s="562"/>
    </row>
    <row r="18" spans="1:4" s="11" customFormat="1" ht="20.25">
      <c r="A18" s="6"/>
      <c r="B18" s="7" t="s">
        <v>586</v>
      </c>
      <c r="C18" s="7" t="s">
        <v>663</v>
      </c>
      <c r="D18" s="7" t="s">
        <v>664</v>
      </c>
    </row>
    <row r="19" spans="1:4" s="11" customFormat="1" ht="102">
      <c r="A19" s="43" t="s">
        <v>394</v>
      </c>
      <c r="B19" s="17" t="s">
        <v>617</v>
      </c>
      <c r="C19" s="17" t="s">
        <v>156</v>
      </c>
      <c r="D19" s="44" t="s">
        <v>618</v>
      </c>
    </row>
    <row r="20" spans="1:4" s="11" customFormat="1" ht="140.25">
      <c r="A20" s="43" t="s">
        <v>124</v>
      </c>
      <c r="B20" s="17" t="s">
        <v>41</v>
      </c>
      <c r="C20" s="17" t="s">
        <v>157</v>
      </c>
      <c r="D20" s="44" t="s">
        <v>619</v>
      </c>
    </row>
    <row r="21" spans="1:4" s="11" customFormat="1" ht="140.25">
      <c r="A21" s="43" t="s">
        <v>125</v>
      </c>
      <c r="B21" s="17" t="s">
        <v>42</v>
      </c>
      <c r="C21" s="17" t="s">
        <v>158</v>
      </c>
      <c r="D21" s="44" t="s">
        <v>16</v>
      </c>
    </row>
    <row r="22" spans="1:4" s="11" customFormat="1" ht="76.5">
      <c r="A22" s="43" t="s">
        <v>126</v>
      </c>
      <c r="B22" s="17" t="s">
        <v>43</v>
      </c>
      <c r="C22" s="17" t="s">
        <v>159</v>
      </c>
      <c r="D22" s="44" t="s">
        <v>17</v>
      </c>
    </row>
    <row r="23" spans="1:4" s="11" customFormat="1" ht="114.75">
      <c r="A23" s="43" t="s">
        <v>127</v>
      </c>
      <c r="B23" s="17" t="s">
        <v>44</v>
      </c>
      <c r="C23" s="17" t="s">
        <v>160</v>
      </c>
      <c r="D23" s="44" t="s">
        <v>18</v>
      </c>
    </row>
    <row r="24" spans="1:4" s="11" customFormat="1" ht="89.25">
      <c r="A24" s="43" t="s">
        <v>128</v>
      </c>
      <c r="B24" s="17" t="s">
        <v>45</v>
      </c>
      <c r="C24" s="17" t="s">
        <v>704</v>
      </c>
      <c r="D24" s="44" t="s">
        <v>32</v>
      </c>
    </row>
    <row r="25" spans="1:4" s="5" customFormat="1" ht="16.5">
      <c r="A25" s="1"/>
      <c r="B25" s="561" t="s">
        <v>534</v>
      </c>
      <c r="C25" s="562"/>
      <c r="D25" s="562"/>
    </row>
    <row r="26" spans="1:4" s="11" customFormat="1" ht="20.25">
      <c r="A26" s="6"/>
      <c r="B26" s="7" t="s">
        <v>586</v>
      </c>
      <c r="C26" s="7" t="s">
        <v>663</v>
      </c>
      <c r="D26" s="7" t="s">
        <v>664</v>
      </c>
    </row>
    <row r="27" spans="1:4" s="11" customFormat="1" ht="102">
      <c r="A27" s="43" t="s">
        <v>395</v>
      </c>
      <c r="B27" s="17" t="s">
        <v>47</v>
      </c>
      <c r="C27" s="17" t="s">
        <v>705</v>
      </c>
      <c r="D27" s="44" t="s">
        <v>197</v>
      </c>
    </row>
    <row r="28" spans="1:4" s="11" customFormat="1" ht="140.25">
      <c r="A28" s="43" t="s">
        <v>129</v>
      </c>
      <c r="B28" s="17" t="s">
        <v>4</v>
      </c>
      <c r="C28" s="12" t="s">
        <v>706</v>
      </c>
      <c r="D28" s="44" t="s">
        <v>198</v>
      </c>
    </row>
    <row r="29" spans="1:4" s="11" customFormat="1" ht="114.75">
      <c r="A29" s="43" t="s">
        <v>130</v>
      </c>
      <c r="B29" s="17" t="s">
        <v>40</v>
      </c>
      <c r="C29" s="17" t="s">
        <v>714</v>
      </c>
      <c r="D29" s="44" t="s">
        <v>294</v>
      </c>
    </row>
    <row r="30" spans="1:4" s="11" customFormat="1" ht="140.25">
      <c r="A30" s="43" t="s">
        <v>131</v>
      </c>
      <c r="B30" s="17" t="s">
        <v>48</v>
      </c>
      <c r="C30" s="17" t="s">
        <v>715</v>
      </c>
      <c r="D30" s="44" t="s">
        <v>295</v>
      </c>
    </row>
    <row r="31" spans="1:4" s="11" customFormat="1" ht="140.25">
      <c r="A31" s="43" t="s">
        <v>132</v>
      </c>
      <c r="B31" s="17" t="s">
        <v>49</v>
      </c>
      <c r="C31" s="17" t="s">
        <v>716</v>
      </c>
      <c r="D31" s="44" t="s">
        <v>296</v>
      </c>
    </row>
    <row r="32" spans="1:4" s="11" customFormat="1" ht="127.5">
      <c r="A32" s="43" t="s">
        <v>133</v>
      </c>
      <c r="B32" s="17" t="s">
        <v>5</v>
      </c>
      <c r="C32" s="17" t="s">
        <v>717</v>
      </c>
      <c r="D32" s="44" t="s">
        <v>297</v>
      </c>
    </row>
    <row r="33" spans="1:4" s="5" customFormat="1" ht="21" customHeight="1">
      <c r="A33" s="1"/>
      <c r="B33" s="564" t="s">
        <v>298</v>
      </c>
      <c r="C33" s="565"/>
      <c r="D33" s="565"/>
    </row>
    <row r="34" spans="1:4" s="5" customFormat="1" ht="16.5">
      <c r="A34" s="1"/>
      <c r="B34" s="561" t="s">
        <v>538</v>
      </c>
      <c r="C34" s="562"/>
      <c r="D34" s="562"/>
    </row>
    <row r="35" spans="1:4" s="11" customFormat="1" ht="20.25">
      <c r="A35" s="6"/>
      <c r="B35" s="7" t="s">
        <v>586</v>
      </c>
      <c r="C35" s="7" t="s">
        <v>663</v>
      </c>
      <c r="D35" s="7" t="s">
        <v>664</v>
      </c>
    </row>
    <row r="36" spans="1:4" s="11" customFormat="1" ht="76.5">
      <c r="A36" s="43" t="s">
        <v>134</v>
      </c>
      <c r="B36" s="17" t="s">
        <v>299</v>
      </c>
      <c r="C36" s="17" t="s">
        <v>718</v>
      </c>
      <c r="D36" s="44" t="s">
        <v>302</v>
      </c>
    </row>
    <row r="37" spans="1:4" s="11" customFormat="1" ht="140.25">
      <c r="A37" s="43" t="s">
        <v>135</v>
      </c>
      <c r="B37" s="17" t="s">
        <v>300</v>
      </c>
      <c r="C37" s="17"/>
      <c r="D37" s="44" t="s">
        <v>482</v>
      </c>
    </row>
    <row r="38" spans="1:4" s="11" customFormat="1" ht="76.5">
      <c r="A38" s="43" t="s">
        <v>136</v>
      </c>
      <c r="B38" s="17" t="s">
        <v>50</v>
      </c>
      <c r="C38" s="17" t="s">
        <v>719</v>
      </c>
      <c r="D38" s="44" t="s">
        <v>483</v>
      </c>
    </row>
    <row r="39" spans="1:4" s="11" customFormat="1" ht="114.75">
      <c r="A39" s="43" t="s">
        <v>137</v>
      </c>
      <c r="B39" s="17" t="s">
        <v>51</v>
      </c>
      <c r="C39" s="17"/>
      <c r="D39" s="44" t="s">
        <v>484</v>
      </c>
    </row>
    <row r="40" spans="1:4" s="11" customFormat="1" ht="89.25">
      <c r="A40" s="43" t="s">
        <v>138</v>
      </c>
      <c r="B40" s="17" t="s">
        <v>52</v>
      </c>
      <c r="C40" s="17" t="s">
        <v>171</v>
      </c>
      <c r="D40" s="44" t="s">
        <v>485</v>
      </c>
    </row>
    <row r="41" spans="1:4" s="11" customFormat="1" ht="51">
      <c r="A41" s="43" t="s">
        <v>582</v>
      </c>
      <c r="B41" s="17" t="s">
        <v>53</v>
      </c>
      <c r="C41" s="17" t="s">
        <v>172</v>
      </c>
      <c r="D41" s="44" t="s">
        <v>486</v>
      </c>
    </row>
    <row r="42" spans="1:4" s="11" customFormat="1" ht="63.75">
      <c r="A42" s="43" t="s">
        <v>583</v>
      </c>
      <c r="B42" s="17" t="s">
        <v>54</v>
      </c>
      <c r="C42" s="17" t="s">
        <v>173</v>
      </c>
      <c r="D42" s="44" t="s">
        <v>487</v>
      </c>
    </row>
    <row r="43" spans="1:4" s="11" customFormat="1" ht="140.25">
      <c r="A43" s="43" t="s">
        <v>584</v>
      </c>
      <c r="B43" s="17" t="s">
        <v>55</v>
      </c>
      <c r="C43" s="17"/>
      <c r="D43" s="44" t="s">
        <v>313</v>
      </c>
    </row>
    <row r="44" spans="1:4" s="11" customFormat="1" ht="89.25">
      <c r="A44" s="43" t="s">
        <v>585</v>
      </c>
      <c r="B44" s="17" t="s">
        <v>301</v>
      </c>
      <c r="C44" s="17" t="s">
        <v>174</v>
      </c>
      <c r="D44" s="44" t="s">
        <v>314</v>
      </c>
    </row>
    <row r="45" spans="1:4" s="5" customFormat="1" ht="16.5">
      <c r="A45" s="1"/>
      <c r="B45" s="561" t="s">
        <v>539</v>
      </c>
      <c r="C45" s="562"/>
      <c r="D45" s="562"/>
    </row>
    <row r="46" spans="1:4" s="11" customFormat="1" ht="20.25">
      <c r="A46" s="6"/>
      <c r="B46" s="7" t="s">
        <v>586</v>
      </c>
      <c r="C46" s="7" t="s">
        <v>663</v>
      </c>
      <c r="D46" s="7" t="s">
        <v>664</v>
      </c>
    </row>
    <row r="47" spans="1:4" s="11" customFormat="1" ht="76.5">
      <c r="A47" s="43" t="s">
        <v>427</v>
      </c>
      <c r="B47" s="17" t="s">
        <v>58</v>
      </c>
      <c r="C47" s="17"/>
      <c r="D47" s="44" t="s">
        <v>317</v>
      </c>
    </row>
    <row r="48" spans="1:4" s="11" customFormat="1" ht="63.75">
      <c r="A48" s="43" t="s">
        <v>428</v>
      </c>
      <c r="B48" s="17" t="s">
        <v>59</v>
      </c>
      <c r="C48" s="17"/>
      <c r="D48" s="44" t="s">
        <v>318</v>
      </c>
    </row>
    <row r="49" spans="1:4" s="11" customFormat="1" ht="102">
      <c r="A49" s="43" t="s">
        <v>429</v>
      </c>
      <c r="B49" s="17" t="s">
        <v>60</v>
      </c>
      <c r="C49" s="17"/>
      <c r="D49" s="44" t="s">
        <v>319</v>
      </c>
    </row>
    <row r="50" spans="1:4" s="11" customFormat="1" ht="51">
      <c r="A50" s="43" t="s">
        <v>430</v>
      </c>
      <c r="B50" s="17" t="s">
        <v>315</v>
      </c>
      <c r="C50" s="17" t="s">
        <v>175</v>
      </c>
      <c r="D50" s="44" t="s">
        <v>320</v>
      </c>
    </row>
    <row r="51" spans="1:4" s="11" customFormat="1" ht="76.5">
      <c r="A51" s="43" t="s">
        <v>431</v>
      </c>
      <c r="B51" s="17" t="s">
        <v>61</v>
      </c>
      <c r="C51" s="17" t="s">
        <v>176</v>
      </c>
      <c r="D51" s="44" t="s">
        <v>321</v>
      </c>
    </row>
    <row r="52" spans="1:4" s="5" customFormat="1" ht="16.5">
      <c r="A52" s="1"/>
      <c r="B52" s="561" t="s">
        <v>540</v>
      </c>
      <c r="C52" s="562"/>
      <c r="D52" s="562"/>
    </row>
    <row r="53" spans="1:4" s="11" customFormat="1" ht="20.25">
      <c r="A53" s="6"/>
      <c r="B53" s="7" t="s">
        <v>586</v>
      </c>
      <c r="C53" s="7" t="s">
        <v>663</v>
      </c>
      <c r="D53" s="7" t="s">
        <v>664</v>
      </c>
    </row>
    <row r="54" spans="1:4" s="11" customFormat="1" ht="102">
      <c r="A54" s="43" t="s">
        <v>432</v>
      </c>
      <c r="B54" s="17" t="s">
        <v>62</v>
      </c>
      <c r="C54" s="17"/>
      <c r="D54" s="44" t="s">
        <v>251</v>
      </c>
    </row>
    <row r="55" spans="1:4" s="11" customFormat="1" ht="63.75">
      <c r="A55" s="43" t="s">
        <v>433</v>
      </c>
      <c r="B55" s="17" t="s">
        <v>646</v>
      </c>
      <c r="C55" s="17"/>
      <c r="D55" s="44" t="s">
        <v>252</v>
      </c>
    </row>
    <row r="56" spans="1:4" s="11" customFormat="1" ht="76.5">
      <c r="A56" s="43" t="s">
        <v>434</v>
      </c>
      <c r="B56" s="17" t="s">
        <v>647</v>
      </c>
      <c r="C56" s="17" t="s">
        <v>177</v>
      </c>
      <c r="D56" s="44" t="s">
        <v>253</v>
      </c>
    </row>
    <row r="57" spans="1:4" s="11" customFormat="1" ht="140.25">
      <c r="A57" s="43" t="s">
        <v>459</v>
      </c>
      <c r="B57" s="17" t="s">
        <v>648</v>
      </c>
      <c r="C57" s="17" t="s">
        <v>262</v>
      </c>
      <c r="D57" s="44" t="s">
        <v>254</v>
      </c>
    </row>
    <row r="58" spans="1:4" s="11" customFormat="1" ht="51">
      <c r="A58" s="43" t="s">
        <v>460</v>
      </c>
      <c r="B58" s="17" t="s">
        <v>322</v>
      </c>
      <c r="C58" s="17"/>
      <c r="D58" s="44" t="s">
        <v>255</v>
      </c>
    </row>
    <row r="59" spans="1:4" s="11" customFormat="1" ht="191.25">
      <c r="A59" s="43" t="s">
        <v>461</v>
      </c>
      <c r="B59" s="17" t="s">
        <v>649</v>
      </c>
      <c r="C59" s="17" t="s">
        <v>264</v>
      </c>
      <c r="D59" s="44" t="s">
        <v>335</v>
      </c>
    </row>
    <row r="60" spans="1:4" s="11" customFormat="1" ht="89.25">
      <c r="A60" s="43" t="s">
        <v>462</v>
      </c>
      <c r="B60" s="17" t="s">
        <v>650</v>
      </c>
      <c r="C60" s="17" t="s">
        <v>265</v>
      </c>
      <c r="D60" s="44" t="s">
        <v>343</v>
      </c>
    </row>
    <row r="61" spans="1:4" s="5" customFormat="1" ht="16.5">
      <c r="A61" s="1"/>
      <c r="B61" s="561" t="s">
        <v>541</v>
      </c>
      <c r="C61" s="562"/>
      <c r="D61" s="562"/>
    </row>
    <row r="62" spans="1:4" s="11" customFormat="1" ht="20.25">
      <c r="A62" s="6"/>
      <c r="B62" s="7" t="s">
        <v>586</v>
      </c>
      <c r="C62" s="7" t="s">
        <v>663</v>
      </c>
      <c r="D62" s="7" t="s">
        <v>664</v>
      </c>
    </row>
    <row r="63" spans="1:4" s="11" customFormat="1" ht="140.25">
      <c r="A63" s="43" t="s">
        <v>463</v>
      </c>
      <c r="B63" s="17" t="s">
        <v>651</v>
      </c>
      <c r="C63" s="17"/>
      <c r="D63" s="44" t="s">
        <v>344</v>
      </c>
    </row>
    <row r="64" spans="1:4" s="11" customFormat="1" ht="76.5">
      <c r="A64" s="43" t="s">
        <v>464</v>
      </c>
      <c r="B64" s="17" t="s">
        <v>652</v>
      </c>
      <c r="C64" s="17"/>
      <c r="D64" s="44" t="s">
        <v>345</v>
      </c>
    </row>
    <row r="65" spans="1:4" s="11" customFormat="1" ht="63.75">
      <c r="A65" s="43" t="s">
        <v>114</v>
      </c>
      <c r="B65" s="17" t="s">
        <v>653</v>
      </c>
      <c r="C65" s="17"/>
      <c r="D65" s="44" t="s">
        <v>346</v>
      </c>
    </row>
    <row r="66" spans="1:4" s="11" customFormat="1" ht="89.25">
      <c r="A66" s="43" t="s">
        <v>465</v>
      </c>
      <c r="B66" s="17" t="s">
        <v>189</v>
      </c>
      <c r="C66" s="17" t="s">
        <v>274</v>
      </c>
      <c r="D66" s="44" t="s">
        <v>347</v>
      </c>
    </row>
    <row r="67" spans="1:4" ht="89.25">
      <c r="A67" s="43" t="s">
        <v>466</v>
      </c>
      <c r="B67" s="17" t="s">
        <v>655</v>
      </c>
      <c r="C67" s="17" t="s">
        <v>275</v>
      </c>
      <c r="D67" s="44" t="s">
        <v>556</v>
      </c>
    </row>
    <row r="68" spans="1:4" s="5" customFormat="1" ht="16.5">
      <c r="A68" s="1"/>
      <c r="B68" s="561" t="s">
        <v>542</v>
      </c>
      <c r="C68" s="562"/>
      <c r="D68" s="562"/>
    </row>
    <row r="69" spans="1:4" s="11" customFormat="1" ht="20.25">
      <c r="A69" s="6"/>
      <c r="B69" s="7" t="s">
        <v>586</v>
      </c>
      <c r="C69" s="7" t="s">
        <v>663</v>
      </c>
      <c r="D69" s="7" t="s">
        <v>664</v>
      </c>
    </row>
    <row r="70" spans="1:4" ht="114.75">
      <c r="A70" s="43" t="s">
        <v>467</v>
      </c>
      <c r="B70" s="17" t="s">
        <v>656</v>
      </c>
      <c r="C70" s="17" t="s">
        <v>277</v>
      </c>
      <c r="D70" s="44" t="s">
        <v>558</v>
      </c>
    </row>
    <row r="71" spans="1:4" ht="102">
      <c r="A71" s="43" t="s">
        <v>468</v>
      </c>
      <c r="B71" s="17" t="s">
        <v>657</v>
      </c>
      <c r="C71" s="17" t="s">
        <v>276</v>
      </c>
      <c r="D71" s="44" t="s">
        <v>559</v>
      </c>
    </row>
    <row r="72" spans="1:4" ht="89.25">
      <c r="A72" s="43" t="s">
        <v>469</v>
      </c>
      <c r="B72" s="17" t="s">
        <v>658</v>
      </c>
      <c r="C72" s="17" t="s">
        <v>278</v>
      </c>
      <c r="D72" s="44" t="s">
        <v>560</v>
      </c>
    </row>
    <row r="73" spans="1:4" ht="76.5">
      <c r="A73" s="43" t="s">
        <v>470</v>
      </c>
      <c r="B73" s="17" t="s">
        <v>557</v>
      </c>
      <c r="C73" s="17" t="s">
        <v>183</v>
      </c>
      <c r="D73" s="44" t="s">
        <v>561</v>
      </c>
    </row>
    <row r="74" spans="1:4" ht="76.5">
      <c r="A74" s="43" t="s">
        <v>471</v>
      </c>
      <c r="B74" s="17" t="s">
        <v>659</v>
      </c>
      <c r="C74" s="17" t="s">
        <v>184</v>
      </c>
      <c r="D74" s="44" t="s">
        <v>562</v>
      </c>
    </row>
    <row r="75" spans="1:4" ht="76.5">
      <c r="A75" s="43" t="s">
        <v>108</v>
      </c>
      <c r="B75" s="17" t="s">
        <v>660</v>
      </c>
      <c r="C75" s="17" t="s">
        <v>185</v>
      </c>
      <c r="D75" s="44" t="s">
        <v>563</v>
      </c>
    </row>
    <row r="76" spans="1:4" s="5" customFormat="1" ht="16.5">
      <c r="A76" s="1"/>
      <c r="B76" s="561" t="s">
        <v>635</v>
      </c>
      <c r="C76" s="562"/>
      <c r="D76" s="562"/>
    </row>
    <row r="77" spans="1:4" s="11" customFormat="1" ht="20.25">
      <c r="A77" s="6"/>
      <c r="B77" s="7" t="s">
        <v>586</v>
      </c>
      <c r="C77" s="7" t="s">
        <v>663</v>
      </c>
      <c r="D77" s="7" t="s">
        <v>664</v>
      </c>
    </row>
    <row r="78" spans="1:4" ht="102">
      <c r="A78" s="43" t="s">
        <v>109</v>
      </c>
      <c r="B78" s="17" t="s">
        <v>564</v>
      </c>
      <c r="C78" s="17" t="s">
        <v>186</v>
      </c>
      <c r="D78" s="44" t="s">
        <v>514</v>
      </c>
    </row>
    <row r="79" spans="1:4" ht="114.75">
      <c r="A79" s="43" t="s">
        <v>110</v>
      </c>
      <c r="B79" s="17" t="s">
        <v>565</v>
      </c>
      <c r="C79" s="17" t="s">
        <v>187</v>
      </c>
      <c r="D79" s="44" t="s">
        <v>515</v>
      </c>
    </row>
    <row r="80" spans="1:4" ht="63.75">
      <c r="A80" s="43" t="s">
        <v>111</v>
      </c>
      <c r="B80" s="17" t="s">
        <v>661</v>
      </c>
      <c r="C80" s="17" t="s">
        <v>188</v>
      </c>
      <c r="D80" s="44" t="s">
        <v>516</v>
      </c>
    </row>
    <row r="81" spans="1:4" ht="102">
      <c r="A81" s="43" t="s">
        <v>112</v>
      </c>
      <c r="B81" s="17" t="s">
        <v>662</v>
      </c>
      <c r="C81" s="17"/>
      <c r="D81" s="44" t="s">
        <v>517</v>
      </c>
    </row>
    <row r="82" spans="1:4" ht="89.25">
      <c r="A82" s="43" t="s">
        <v>113</v>
      </c>
      <c r="B82" s="17" t="s">
        <v>39</v>
      </c>
      <c r="C82" s="17" t="s">
        <v>520</v>
      </c>
      <c r="D82" s="44" t="s">
        <v>521</v>
      </c>
    </row>
    <row r="85" ht="24.75" customHeight="1"/>
    <row r="96" ht="24.75" customHeight="1"/>
    <row r="97" spans="1:4" s="24" customFormat="1" ht="12.75">
      <c r="A97" s="23"/>
      <c r="B97" s="22"/>
      <c r="C97" s="22"/>
      <c r="D97" s="22"/>
    </row>
    <row r="118" ht="24.75" customHeight="1"/>
    <row r="164" ht="24.75" customHeight="1"/>
    <row r="173" ht="24.75" customHeight="1"/>
    <row r="181" ht="24.75" customHeight="1"/>
    <row r="197" ht="24.75" customHeight="1"/>
    <row r="205" ht="24.75" customHeight="1"/>
    <row r="216" ht="24.75" customHeight="1"/>
    <row r="222" ht="24.75" customHeight="1"/>
    <row r="227" ht="24.75" customHeight="1"/>
    <row r="237" ht="24.75" customHeight="1"/>
    <row r="246" ht="24.75" customHeight="1"/>
    <row r="257" ht="24.75" customHeight="1"/>
    <row r="264" ht="24.75" customHeight="1"/>
    <row r="272" ht="24.75" customHeight="1"/>
  </sheetData>
  <sheetProtection password="E89E" sheet="1" objects="1" scenarios="1"/>
  <mergeCells count="11">
    <mergeCell ref="B61:D61"/>
    <mergeCell ref="B68:D68"/>
    <mergeCell ref="B76:D76"/>
    <mergeCell ref="B33:D33"/>
    <mergeCell ref="B34:D34"/>
    <mergeCell ref="B45:D45"/>
    <mergeCell ref="B52:D52"/>
    <mergeCell ref="B2:D2"/>
    <mergeCell ref="B10:D10"/>
    <mergeCell ref="B17:D17"/>
    <mergeCell ref="B25:D25"/>
  </mergeCells>
  <printOptions/>
  <pageMargins left="0.75" right="0.75" top="1" bottom="1" header="0.5" footer="0.5"/>
  <pageSetup horizontalDpi="600" verticalDpi="600" orientation="portrait" paperSize="9" scale="48" r:id="rId2"/>
  <rowBreaks count="4" manualBreakCount="4">
    <brk id="16" max="255" man="1"/>
    <brk id="32" max="255" man="1"/>
    <brk id="51" max="255" man="1"/>
    <brk id="67" max="255" man="1"/>
  </rowBreaks>
  <drawing r:id="rId1"/>
</worksheet>
</file>

<file path=xl/worksheets/sheet9.xml><?xml version="1.0" encoding="utf-8"?>
<worksheet xmlns="http://schemas.openxmlformats.org/spreadsheetml/2006/main" xmlns:r="http://schemas.openxmlformats.org/officeDocument/2006/relationships">
  <sheetPr codeName="Munka2"/>
  <dimension ref="A1:D97"/>
  <sheetViews>
    <sheetView view="pageBreakPreview" zoomScaleSheetLayoutView="100" zoomScalePageLayoutView="0" workbookViewId="0" topLeftCell="B1">
      <selection activeCell="D15" sqref="D15"/>
    </sheetView>
  </sheetViews>
  <sheetFormatPr defaultColWidth="9.140625" defaultRowHeight="12.75"/>
  <cols>
    <col min="1" max="1" width="6.00390625" style="23" bestFit="1" customWidth="1"/>
    <col min="2" max="2" width="37.8515625" style="22" customWidth="1"/>
    <col min="3" max="3" width="45.7109375" style="22" customWidth="1"/>
    <col min="4" max="4" width="60.28125" style="22" customWidth="1"/>
    <col min="5" max="16384" width="9.140625" style="15" customWidth="1"/>
  </cols>
  <sheetData>
    <row r="1" spans="1:4" s="5" customFormat="1" ht="18">
      <c r="A1" s="1"/>
      <c r="B1" s="46" t="s">
        <v>63</v>
      </c>
      <c r="C1" s="47"/>
      <c r="D1" s="47"/>
    </row>
    <row r="2" spans="1:4" s="5" customFormat="1" ht="16.5">
      <c r="A2" s="1"/>
      <c r="B2" s="561" t="s">
        <v>64</v>
      </c>
      <c r="C2" s="562"/>
      <c r="D2" s="562"/>
    </row>
    <row r="3" spans="1:4" s="11" customFormat="1" ht="20.25">
      <c r="A3" s="6"/>
      <c r="B3" s="7" t="s">
        <v>65</v>
      </c>
      <c r="C3" s="7" t="s">
        <v>107</v>
      </c>
      <c r="D3" s="7" t="s">
        <v>106</v>
      </c>
    </row>
    <row r="4" spans="1:4" ht="102">
      <c r="A4" s="43" t="s">
        <v>392</v>
      </c>
      <c r="B4" s="12" t="s">
        <v>86</v>
      </c>
      <c r="C4" s="12" t="s">
        <v>606</v>
      </c>
      <c r="D4" s="42" t="s">
        <v>607</v>
      </c>
    </row>
    <row r="5" spans="1:4" ht="114.75">
      <c r="A5" s="43" t="s">
        <v>115</v>
      </c>
      <c r="B5" s="12" t="s">
        <v>632</v>
      </c>
      <c r="C5" s="12" t="s">
        <v>608</v>
      </c>
      <c r="D5" s="42" t="s">
        <v>609</v>
      </c>
    </row>
    <row r="6" spans="1:4" ht="102">
      <c r="A6" s="43" t="s">
        <v>116</v>
      </c>
      <c r="B6" s="12" t="s">
        <v>87</v>
      </c>
      <c r="C6" s="12" t="s">
        <v>633</v>
      </c>
      <c r="D6" s="42" t="s">
        <v>610</v>
      </c>
    </row>
    <row r="7" spans="1:4" ht="140.25">
      <c r="A7" s="43" t="s">
        <v>117</v>
      </c>
      <c r="B7" s="12" t="s">
        <v>88</v>
      </c>
      <c r="C7" s="12" t="s">
        <v>611</v>
      </c>
      <c r="D7" s="42" t="s">
        <v>612</v>
      </c>
    </row>
    <row r="8" spans="1:4" ht="114.75">
      <c r="A8" s="43" t="s">
        <v>118</v>
      </c>
      <c r="B8" s="12" t="s">
        <v>89</v>
      </c>
      <c r="C8" s="12" t="s">
        <v>161</v>
      </c>
      <c r="D8" s="42" t="s">
        <v>162</v>
      </c>
    </row>
    <row r="9" spans="1:4" ht="114.75">
      <c r="A9" s="43" t="s">
        <v>119</v>
      </c>
      <c r="B9" s="12" t="s">
        <v>634</v>
      </c>
      <c r="C9" s="12" t="s">
        <v>163</v>
      </c>
      <c r="D9" s="42" t="s">
        <v>164</v>
      </c>
    </row>
    <row r="10" spans="1:4" s="5" customFormat="1" ht="16.5">
      <c r="A10" s="1"/>
      <c r="B10" s="561" t="s">
        <v>76</v>
      </c>
      <c r="C10" s="562"/>
      <c r="D10" s="562"/>
    </row>
    <row r="11" spans="1:4" s="11" customFormat="1" ht="20.25">
      <c r="A11" s="6"/>
      <c r="B11" s="7" t="s">
        <v>65</v>
      </c>
      <c r="C11" s="7" t="s">
        <v>107</v>
      </c>
      <c r="D11" s="7" t="s">
        <v>106</v>
      </c>
    </row>
    <row r="12" spans="1:4" ht="153">
      <c r="A12" s="43" t="s">
        <v>393</v>
      </c>
      <c r="B12" s="12" t="s">
        <v>181</v>
      </c>
      <c r="C12" s="12" t="s">
        <v>165</v>
      </c>
      <c r="D12" s="42" t="s">
        <v>166</v>
      </c>
    </row>
    <row r="13" spans="1:4" ht="89.25">
      <c r="A13" s="43" t="s">
        <v>120</v>
      </c>
      <c r="B13" s="12" t="s">
        <v>182</v>
      </c>
      <c r="C13" s="102" t="s">
        <v>167</v>
      </c>
      <c r="D13" s="42" t="s">
        <v>168</v>
      </c>
    </row>
    <row r="14" spans="1:4" ht="165.75">
      <c r="A14" s="43" t="s">
        <v>121</v>
      </c>
      <c r="B14" s="12" t="s">
        <v>91</v>
      </c>
      <c r="C14" s="12" t="s">
        <v>637</v>
      </c>
      <c r="D14" s="42" t="s">
        <v>638</v>
      </c>
    </row>
    <row r="15" spans="1:4" ht="89.25">
      <c r="A15" s="43" t="s">
        <v>122</v>
      </c>
      <c r="B15" s="12" t="s">
        <v>639</v>
      </c>
      <c r="C15" s="12" t="s">
        <v>640</v>
      </c>
      <c r="D15" s="42" t="s">
        <v>641</v>
      </c>
    </row>
    <row r="16" spans="1:4" ht="114.75">
      <c r="A16" s="43" t="s">
        <v>123</v>
      </c>
      <c r="B16" s="12" t="s">
        <v>93</v>
      </c>
      <c r="C16" s="12" t="s">
        <v>642</v>
      </c>
      <c r="D16" s="42" t="s">
        <v>643</v>
      </c>
    </row>
    <row r="17" spans="1:4" s="5" customFormat="1" ht="16.5">
      <c r="A17" s="1"/>
      <c r="B17" s="561" t="s">
        <v>77</v>
      </c>
      <c r="C17" s="562"/>
      <c r="D17" s="562"/>
    </row>
    <row r="18" spans="1:4" s="11" customFormat="1" ht="20.25">
      <c r="A18" s="6"/>
      <c r="B18" s="7" t="s">
        <v>65</v>
      </c>
      <c r="C18" s="7" t="s">
        <v>107</v>
      </c>
      <c r="D18" s="7" t="s">
        <v>106</v>
      </c>
    </row>
    <row r="19" spans="1:4" s="11" customFormat="1" ht="102">
      <c r="A19" s="43" t="s">
        <v>394</v>
      </c>
      <c r="B19" s="17" t="s">
        <v>94</v>
      </c>
      <c r="C19" s="17" t="s">
        <v>644</v>
      </c>
      <c r="D19" s="44" t="s">
        <v>645</v>
      </c>
    </row>
    <row r="20" spans="1:4" s="11" customFormat="1" ht="153">
      <c r="A20" s="43" t="s">
        <v>124</v>
      </c>
      <c r="B20" s="17" t="s">
        <v>199</v>
      </c>
      <c r="C20" s="17" t="s">
        <v>200</v>
      </c>
      <c r="D20" s="44" t="s">
        <v>201</v>
      </c>
    </row>
    <row r="21" spans="1:4" s="11" customFormat="1" ht="127.5">
      <c r="A21" s="43" t="s">
        <v>125</v>
      </c>
      <c r="B21" s="17" t="s">
        <v>202</v>
      </c>
      <c r="C21" s="17" t="s">
        <v>203</v>
      </c>
      <c r="D21" s="44" t="s">
        <v>204</v>
      </c>
    </row>
    <row r="22" spans="1:4" s="11" customFormat="1" ht="102">
      <c r="A22" s="43" t="s">
        <v>126</v>
      </c>
      <c r="B22" s="17" t="s">
        <v>205</v>
      </c>
      <c r="C22" s="17" t="s">
        <v>206</v>
      </c>
      <c r="D22" s="44" t="s">
        <v>303</v>
      </c>
    </row>
    <row r="23" spans="1:4" s="11" customFormat="1" ht="114.75">
      <c r="A23" s="43" t="s">
        <v>127</v>
      </c>
      <c r="B23" s="17" t="s">
        <v>304</v>
      </c>
      <c r="C23" s="17" t="s">
        <v>305</v>
      </c>
      <c r="D23" s="44" t="s">
        <v>306</v>
      </c>
    </row>
    <row r="24" spans="1:4" s="11" customFormat="1" ht="127.5">
      <c r="A24" s="43" t="s">
        <v>128</v>
      </c>
      <c r="B24" s="17" t="s">
        <v>307</v>
      </c>
      <c r="C24" s="17" t="s">
        <v>308</v>
      </c>
      <c r="D24" s="44" t="s">
        <v>309</v>
      </c>
    </row>
    <row r="25" spans="1:4" s="5" customFormat="1" ht="16.5">
      <c r="A25" s="1"/>
      <c r="B25" s="561" t="s">
        <v>78</v>
      </c>
      <c r="C25" s="562"/>
      <c r="D25" s="562"/>
    </row>
    <row r="26" spans="1:4" s="11" customFormat="1" ht="20.25">
      <c r="A26" s="6"/>
      <c r="B26" s="7" t="s">
        <v>65</v>
      </c>
      <c r="C26" s="7" t="s">
        <v>107</v>
      </c>
      <c r="D26" s="7" t="s">
        <v>106</v>
      </c>
    </row>
    <row r="27" spans="1:4" s="11" customFormat="1" ht="102">
      <c r="A27" s="43" t="s">
        <v>395</v>
      </c>
      <c r="B27" s="17" t="s">
        <v>310</v>
      </c>
      <c r="C27" s="17" t="s">
        <v>311</v>
      </c>
      <c r="D27" s="44" t="s">
        <v>235</v>
      </c>
    </row>
    <row r="28" spans="1:4" s="11" customFormat="1" ht="114.75">
      <c r="A28" s="43" t="s">
        <v>129</v>
      </c>
      <c r="B28" s="17" t="s">
        <v>236</v>
      </c>
      <c r="C28" s="17" t="s">
        <v>237</v>
      </c>
      <c r="D28" s="44" t="s">
        <v>238</v>
      </c>
    </row>
    <row r="29" spans="1:4" s="11" customFormat="1" ht="102">
      <c r="A29" s="43" t="s">
        <v>130</v>
      </c>
      <c r="B29" s="17" t="s">
        <v>239</v>
      </c>
      <c r="C29" s="17" t="s">
        <v>240</v>
      </c>
      <c r="D29" s="44" t="s">
        <v>241</v>
      </c>
    </row>
    <row r="30" spans="1:4" s="11" customFormat="1" ht="140.25">
      <c r="A30" s="43" t="s">
        <v>131</v>
      </c>
      <c r="B30" s="17" t="s">
        <v>242</v>
      </c>
      <c r="C30" s="17" t="s">
        <v>243</v>
      </c>
      <c r="D30" s="44" t="s">
        <v>692</v>
      </c>
    </row>
    <row r="31" spans="1:4" s="11" customFormat="1" ht="153">
      <c r="A31" s="43" t="s">
        <v>132</v>
      </c>
      <c r="B31" s="17" t="s">
        <v>693</v>
      </c>
      <c r="C31" s="17" t="s">
        <v>694</v>
      </c>
      <c r="D31" s="44" t="s">
        <v>695</v>
      </c>
    </row>
    <row r="32" spans="1:4" s="11" customFormat="1" ht="127.5">
      <c r="A32" s="43" t="s">
        <v>133</v>
      </c>
      <c r="B32" s="17" t="s">
        <v>93</v>
      </c>
      <c r="C32" s="17" t="s">
        <v>696</v>
      </c>
      <c r="D32" s="44" t="s">
        <v>697</v>
      </c>
    </row>
    <row r="33" spans="1:4" s="5" customFormat="1" ht="21" customHeight="1">
      <c r="A33" s="1"/>
      <c r="B33" s="564" t="s">
        <v>79</v>
      </c>
      <c r="C33" s="565"/>
      <c r="D33" s="565"/>
    </row>
    <row r="34" spans="1:4" s="5" customFormat="1" ht="16.5">
      <c r="A34" s="1"/>
      <c r="B34" s="561" t="s">
        <v>80</v>
      </c>
      <c r="C34" s="562"/>
      <c r="D34" s="562"/>
    </row>
    <row r="35" spans="1:4" s="11" customFormat="1" ht="20.25">
      <c r="A35" s="6"/>
      <c r="B35" s="7" t="s">
        <v>65</v>
      </c>
      <c r="C35" s="7" t="s">
        <v>107</v>
      </c>
      <c r="D35" s="7" t="s">
        <v>106</v>
      </c>
    </row>
    <row r="36" spans="1:4" s="11" customFormat="1" ht="76.5">
      <c r="A36" s="43" t="s">
        <v>134</v>
      </c>
      <c r="B36" s="17" t="s">
        <v>698</v>
      </c>
      <c r="C36" s="17" t="s">
        <v>699</v>
      </c>
      <c r="D36" s="44" t="s">
        <v>700</v>
      </c>
    </row>
    <row r="37" spans="1:4" s="11" customFormat="1" ht="114.75">
      <c r="A37" s="43" t="s">
        <v>135</v>
      </c>
      <c r="B37" s="17" t="s">
        <v>701</v>
      </c>
      <c r="C37" s="17"/>
      <c r="D37" s="44" t="s">
        <v>702</v>
      </c>
    </row>
    <row r="38" spans="1:4" s="11" customFormat="1" ht="102">
      <c r="A38" s="43" t="s">
        <v>136</v>
      </c>
      <c r="B38" s="17" t="s">
        <v>703</v>
      </c>
      <c r="C38" s="17" t="s">
        <v>256</v>
      </c>
      <c r="D38" s="44" t="s">
        <v>257</v>
      </c>
    </row>
    <row r="39" spans="1:4" s="11" customFormat="1" ht="89.25">
      <c r="A39" s="43" t="s">
        <v>137</v>
      </c>
      <c r="B39" s="17" t="s">
        <v>258</v>
      </c>
      <c r="C39" s="17"/>
      <c r="D39" s="44" t="s">
        <v>259</v>
      </c>
    </row>
    <row r="40" spans="1:4" s="11" customFormat="1" ht="89.25">
      <c r="A40" s="43" t="s">
        <v>138</v>
      </c>
      <c r="B40" s="17" t="s">
        <v>260</v>
      </c>
      <c r="C40" s="17" t="s">
        <v>261</v>
      </c>
      <c r="D40" s="44" t="s">
        <v>348</v>
      </c>
    </row>
    <row r="41" spans="1:4" s="11" customFormat="1" ht="51">
      <c r="A41" s="43" t="s">
        <v>582</v>
      </c>
      <c r="B41" s="17" t="s">
        <v>349</v>
      </c>
      <c r="C41" s="17" t="s">
        <v>350</v>
      </c>
      <c r="D41" s="44" t="s">
        <v>351</v>
      </c>
    </row>
    <row r="42" spans="1:4" s="11" customFormat="1" ht="63.75">
      <c r="A42" s="43" t="s">
        <v>583</v>
      </c>
      <c r="B42" s="17" t="s">
        <v>352</v>
      </c>
      <c r="C42" s="17" t="s">
        <v>353</v>
      </c>
      <c r="D42" s="44" t="s">
        <v>354</v>
      </c>
    </row>
    <row r="43" spans="1:4" s="11" customFormat="1" ht="153">
      <c r="A43" s="43" t="s">
        <v>584</v>
      </c>
      <c r="B43" s="17" t="s">
        <v>355</v>
      </c>
      <c r="C43" s="17"/>
      <c r="D43" s="44" t="s">
        <v>356</v>
      </c>
    </row>
    <row r="44" spans="1:4" s="11" customFormat="1" ht="89.25">
      <c r="A44" s="43" t="s">
        <v>585</v>
      </c>
      <c r="B44" s="17" t="s">
        <v>680</v>
      </c>
      <c r="C44" s="17"/>
      <c r="D44" s="44" t="s">
        <v>357</v>
      </c>
    </row>
    <row r="45" spans="1:4" s="5" customFormat="1" ht="16.5">
      <c r="A45" s="1"/>
      <c r="B45" s="561" t="s">
        <v>81</v>
      </c>
      <c r="C45" s="562"/>
      <c r="D45" s="562"/>
    </row>
    <row r="46" spans="1:4" s="11" customFormat="1" ht="20.25">
      <c r="A46" s="6"/>
      <c r="B46" s="7" t="s">
        <v>65</v>
      </c>
      <c r="C46" s="7" t="s">
        <v>107</v>
      </c>
      <c r="D46" s="7" t="s">
        <v>106</v>
      </c>
    </row>
    <row r="47" spans="1:4" s="11" customFormat="1" ht="89.25">
      <c r="A47" s="43" t="s">
        <v>427</v>
      </c>
      <c r="B47" s="17" t="s">
        <v>358</v>
      </c>
      <c r="C47" s="17"/>
      <c r="D47" s="44" t="s">
        <v>282</v>
      </c>
    </row>
    <row r="48" spans="1:4" s="11" customFormat="1" ht="51">
      <c r="A48" s="43" t="s">
        <v>428</v>
      </c>
      <c r="B48" s="17" t="s">
        <v>283</v>
      </c>
      <c r="C48" s="17"/>
      <c r="D48" s="44" t="s">
        <v>284</v>
      </c>
    </row>
    <row r="49" spans="1:4" s="11" customFormat="1" ht="114.75">
      <c r="A49" s="43" t="s">
        <v>429</v>
      </c>
      <c r="B49" s="17" t="s">
        <v>285</v>
      </c>
      <c r="C49" s="17"/>
      <c r="D49" s="44" t="s">
        <v>286</v>
      </c>
    </row>
    <row r="50" spans="1:4" s="11" customFormat="1" ht="63.75">
      <c r="A50" s="43" t="s">
        <v>430</v>
      </c>
      <c r="B50" s="17" t="s">
        <v>287</v>
      </c>
      <c r="C50" s="17" t="s">
        <v>288</v>
      </c>
      <c r="D50" s="44" t="s">
        <v>289</v>
      </c>
    </row>
    <row r="51" spans="1:4" s="11" customFormat="1" ht="76.5">
      <c r="A51" s="43" t="s">
        <v>431</v>
      </c>
      <c r="B51" s="17" t="s">
        <v>290</v>
      </c>
      <c r="C51" s="17" t="s">
        <v>291</v>
      </c>
      <c r="D51" s="44" t="s">
        <v>292</v>
      </c>
    </row>
    <row r="52" spans="1:4" s="5" customFormat="1" ht="16.5">
      <c r="A52" s="1"/>
      <c r="B52" s="561" t="s">
        <v>82</v>
      </c>
      <c r="C52" s="562"/>
      <c r="D52" s="562"/>
    </row>
    <row r="53" spans="1:4" s="11" customFormat="1" ht="20.25">
      <c r="A53" s="6"/>
      <c r="B53" s="7" t="s">
        <v>65</v>
      </c>
      <c r="C53" s="7" t="s">
        <v>107</v>
      </c>
      <c r="D53" s="7" t="s">
        <v>106</v>
      </c>
    </row>
    <row r="54" spans="1:4" s="11" customFormat="1" ht="127.5">
      <c r="A54" s="43" t="s">
        <v>432</v>
      </c>
      <c r="B54" s="17" t="s">
        <v>293</v>
      </c>
      <c r="C54" s="17"/>
      <c r="D54" s="44" t="s">
        <v>473</v>
      </c>
    </row>
    <row r="55" spans="1:4" s="11" customFormat="1" ht="63.75">
      <c r="A55" s="43" t="s">
        <v>433</v>
      </c>
      <c r="B55" s="17" t="s">
        <v>474</v>
      </c>
      <c r="C55" s="17"/>
      <c r="D55" s="44" t="s">
        <v>475</v>
      </c>
    </row>
    <row r="56" spans="1:4" s="11" customFormat="1" ht="76.5">
      <c r="A56" s="43" t="s">
        <v>434</v>
      </c>
      <c r="B56" s="17" t="s">
        <v>476</v>
      </c>
      <c r="C56" s="17" t="s">
        <v>477</v>
      </c>
      <c r="D56" s="44" t="s">
        <v>478</v>
      </c>
    </row>
    <row r="57" spans="1:4" s="11" customFormat="1" ht="153">
      <c r="A57" s="43" t="s">
        <v>459</v>
      </c>
      <c r="B57" s="17" t="s">
        <v>479</v>
      </c>
      <c r="C57" s="17" t="s">
        <v>480</v>
      </c>
      <c r="D57" s="44" t="s">
        <v>481</v>
      </c>
    </row>
    <row r="58" spans="1:4" s="11" customFormat="1" ht="51">
      <c r="A58" s="43" t="s">
        <v>460</v>
      </c>
      <c r="B58" s="17" t="s">
        <v>7</v>
      </c>
      <c r="C58" s="17"/>
      <c r="D58" s="44" t="s">
        <v>8</v>
      </c>
    </row>
    <row r="59" spans="1:4" s="11" customFormat="1" ht="242.25">
      <c r="A59" s="43" t="s">
        <v>461</v>
      </c>
      <c r="B59" s="17" t="s">
        <v>9</v>
      </c>
      <c r="C59" s="17" t="s">
        <v>10</v>
      </c>
      <c r="D59" s="44" t="s">
        <v>11</v>
      </c>
    </row>
    <row r="60" spans="1:4" s="11" customFormat="1" ht="89.25">
      <c r="A60" s="43" t="s">
        <v>462</v>
      </c>
      <c r="B60" s="17" t="s">
        <v>12</v>
      </c>
      <c r="C60" s="17" t="s">
        <v>13</v>
      </c>
      <c r="D60" s="44" t="s">
        <v>14</v>
      </c>
    </row>
    <row r="61" spans="1:4" s="5" customFormat="1" ht="16.5">
      <c r="A61" s="1"/>
      <c r="B61" s="561" t="s">
        <v>83</v>
      </c>
      <c r="C61" s="562"/>
      <c r="D61" s="562"/>
    </row>
    <row r="62" spans="1:4" s="11" customFormat="1" ht="20.25">
      <c r="A62" s="6"/>
      <c r="B62" s="7" t="s">
        <v>65</v>
      </c>
      <c r="C62" s="7" t="s">
        <v>107</v>
      </c>
      <c r="D62" s="7" t="s">
        <v>106</v>
      </c>
    </row>
    <row r="63" spans="1:4" s="11" customFormat="1" ht="140.25">
      <c r="A63" s="43" t="s">
        <v>463</v>
      </c>
      <c r="B63" s="17" t="s">
        <v>15</v>
      </c>
      <c r="C63" s="17"/>
      <c r="D63" s="44" t="s">
        <v>506</v>
      </c>
    </row>
    <row r="64" spans="1:4" s="11" customFormat="1" ht="76.5">
      <c r="A64" s="43" t="s">
        <v>464</v>
      </c>
      <c r="B64" s="17" t="s">
        <v>507</v>
      </c>
      <c r="C64" s="17"/>
      <c r="D64" s="44" t="s">
        <v>508</v>
      </c>
    </row>
    <row r="65" spans="1:4" s="11" customFormat="1" ht="89.25">
      <c r="A65" s="43" t="s">
        <v>114</v>
      </c>
      <c r="B65" s="17" t="s">
        <v>509</v>
      </c>
      <c r="C65" s="17"/>
      <c r="D65" s="44" t="s">
        <v>510</v>
      </c>
    </row>
    <row r="66" spans="1:4" s="11" customFormat="1" ht="63.75">
      <c r="A66" s="43" t="s">
        <v>465</v>
      </c>
      <c r="B66" s="17" t="s">
        <v>511</v>
      </c>
      <c r="C66" s="17" t="s">
        <v>512</v>
      </c>
      <c r="D66" s="44" t="s">
        <v>513</v>
      </c>
    </row>
    <row r="67" spans="1:4" ht="89.25">
      <c r="A67" s="43" t="s">
        <v>466</v>
      </c>
      <c r="B67" s="17" t="s">
        <v>323</v>
      </c>
      <c r="C67" s="17" t="s">
        <v>324</v>
      </c>
      <c r="D67" s="44" t="s">
        <v>325</v>
      </c>
    </row>
    <row r="68" spans="1:4" s="5" customFormat="1" ht="16.5">
      <c r="A68" s="1"/>
      <c r="B68" s="561" t="s">
        <v>84</v>
      </c>
      <c r="C68" s="562"/>
      <c r="D68" s="562"/>
    </row>
    <row r="69" spans="1:4" s="11" customFormat="1" ht="20.25">
      <c r="A69" s="6"/>
      <c r="B69" s="7" t="s">
        <v>65</v>
      </c>
      <c r="C69" s="7" t="s">
        <v>107</v>
      </c>
      <c r="D69" s="7" t="s">
        <v>106</v>
      </c>
    </row>
    <row r="70" spans="1:4" ht="127.5">
      <c r="A70" s="43" t="s">
        <v>467</v>
      </c>
      <c r="B70" s="17" t="s">
        <v>326</v>
      </c>
      <c r="C70" s="17" t="s">
        <v>327</v>
      </c>
      <c r="D70" s="44" t="s">
        <v>328</v>
      </c>
    </row>
    <row r="71" spans="1:4" ht="102">
      <c r="A71" s="43" t="s">
        <v>468</v>
      </c>
      <c r="B71" s="17" t="s">
        <v>329</v>
      </c>
      <c r="C71" s="17" t="s">
        <v>330</v>
      </c>
      <c r="D71" s="44" t="s">
        <v>331</v>
      </c>
    </row>
    <row r="72" spans="1:4" ht="89.25">
      <c r="A72" s="43" t="s">
        <v>469</v>
      </c>
      <c r="B72" s="17" t="s">
        <v>332</v>
      </c>
      <c r="C72" s="17" t="s">
        <v>333</v>
      </c>
      <c r="D72" s="44" t="s">
        <v>334</v>
      </c>
    </row>
    <row r="73" spans="1:4" ht="76.5">
      <c r="A73" s="43" t="s">
        <v>470</v>
      </c>
      <c r="B73" s="17" t="s">
        <v>624</v>
      </c>
      <c r="C73" s="17" t="s">
        <v>544</v>
      </c>
      <c r="D73" s="44" t="s">
        <v>545</v>
      </c>
    </row>
    <row r="74" spans="1:4" ht="102">
      <c r="A74" s="43" t="s">
        <v>471</v>
      </c>
      <c r="B74" s="17" t="s">
        <v>625</v>
      </c>
      <c r="C74" s="17" t="s">
        <v>546</v>
      </c>
      <c r="D74" s="44" t="s">
        <v>547</v>
      </c>
    </row>
    <row r="75" spans="1:4" ht="76.5">
      <c r="A75" s="43" t="s">
        <v>108</v>
      </c>
      <c r="B75" s="17" t="s">
        <v>548</v>
      </c>
      <c r="C75" s="17" t="s">
        <v>549</v>
      </c>
      <c r="D75" s="44" t="s">
        <v>550</v>
      </c>
    </row>
    <row r="76" spans="1:4" s="5" customFormat="1" ht="16.5">
      <c r="A76" s="1"/>
      <c r="B76" s="561" t="s">
        <v>85</v>
      </c>
      <c r="C76" s="562"/>
      <c r="D76" s="562"/>
    </row>
    <row r="77" spans="1:4" s="11" customFormat="1" ht="20.25">
      <c r="A77" s="6"/>
      <c r="B77" s="7" t="s">
        <v>65</v>
      </c>
      <c r="C77" s="7" t="s">
        <v>107</v>
      </c>
      <c r="D77" s="7" t="s">
        <v>106</v>
      </c>
    </row>
    <row r="78" spans="1:4" ht="127.5">
      <c r="A78" s="43" t="s">
        <v>109</v>
      </c>
      <c r="B78" s="17" t="s">
        <v>551</v>
      </c>
      <c r="C78" s="17" t="s">
        <v>552</v>
      </c>
      <c r="D78" s="44" t="s">
        <v>553</v>
      </c>
    </row>
    <row r="79" spans="1:4" ht="127.5">
      <c r="A79" s="43" t="s">
        <v>110</v>
      </c>
      <c r="B79" s="17" t="s">
        <v>554</v>
      </c>
      <c r="C79" s="17" t="s">
        <v>555</v>
      </c>
      <c r="D79" s="44" t="s">
        <v>98</v>
      </c>
    </row>
    <row r="80" spans="1:4" ht="63.75">
      <c r="A80" s="43" t="s">
        <v>111</v>
      </c>
      <c r="B80" s="17" t="s">
        <v>99</v>
      </c>
      <c r="C80" s="17" t="s">
        <v>100</v>
      </c>
      <c r="D80" s="44" t="s">
        <v>101</v>
      </c>
    </row>
    <row r="81" spans="1:4" ht="102">
      <c r="A81" s="43" t="s">
        <v>112</v>
      </c>
      <c r="B81" s="17" t="s">
        <v>102</v>
      </c>
      <c r="C81" s="17"/>
      <c r="D81" s="44" t="s">
        <v>103</v>
      </c>
    </row>
    <row r="82" spans="1:4" ht="89.25">
      <c r="A82" s="43" t="s">
        <v>113</v>
      </c>
      <c r="B82" s="17" t="s">
        <v>104</v>
      </c>
      <c r="C82" s="17"/>
      <c r="D82" s="44" t="s">
        <v>105</v>
      </c>
    </row>
    <row r="85" ht="24.75" customHeight="1"/>
    <row r="96" ht="24.75" customHeight="1"/>
    <row r="97" spans="1:4" s="24" customFormat="1" ht="12.75">
      <c r="A97" s="23"/>
      <c r="B97" s="22"/>
      <c r="C97" s="22"/>
      <c r="D97" s="22"/>
    </row>
    <row r="118" ht="24.75" customHeight="1"/>
    <row r="164" ht="24.75" customHeight="1"/>
    <row r="173" ht="24.75" customHeight="1"/>
    <row r="181" ht="24.75" customHeight="1"/>
    <row r="197" ht="24.75" customHeight="1"/>
    <row r="205" ht="24.75" customHeight="1"/>
    <row r="216" ht="24.75" customHeight="1"/>
    <row r="222" ht="24.75" customHeight="1"/>
    <row r="227" ht="24.75" customHeight="1"/>
    <row r="237" ht="24.75" customHeight="1"/>
    <row r="246" ht="24.75" customHeight="1"/>
    <row r="257" ht="24.75" customHeight="1"/>
    <row r="264" ht="24.75" customHeight="1"/>
    <row r="272" ht="24.75" customHeight="1"/>
  </sheetData>
  <sheetProtection password="E89E" sheet="1" objects="1" scenarios="1"/>
  <mergeCells count="11">
    <mergeCell ref="B61:D61"/>
    <mergeCell ref="B68:D68"/>
    <mergeCell ref="B76:D76"/>
    <mergeCell ref="B33:D33"/>
    <mergeCell ref="B34:D34"/>
    <mergeCell ref="B45:D45"/>
    <mergeCell ref="B52:D52"/>
    <mergeCell ref="B2:D2"/>
    <mergeCell ref="B10:D10"/>
    <mergeCell ref="B17:D17"/>
    <mergeCell ref="B25:D25"/>
  </mergeCells>
  <printOptions/>
  <pageMargins left="0.75" right="0.75" top="1" bottom="1" header="0.5" footer="0.5"/>
  <pageSetup horizontalDpi="600" verticalDpi="600" orientation="portrait" paperSize="9" scale="30" r:id="rId2"/>
  <rowBreaks count="4" manualBreakCount="4">
    <brk id="16" max="255" man="1"/>
    <brk id="32" max="255" man="1"/>
    <brk id="51" max="255" man="1"/>
    <brk id="6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FORMELQ audit</dc:title>
  <dc:subject/>
  <dc:creator>FARELCO</dc:creator>
  <cp:keywords/>
  <dc:description/>
  <cp:lastModifiedBy>Imre</cp:lastModifiedBy>
  <cp:lastPrinted>2010-11-04T13:10:23Z</cp:lastPrinted>
  <dcterms:created xsi:type="dcterms:W3CDTF">1998-06-18T16:27:03Z</dcterms:created>
  <dcterms:modified xsi:type="dcterms:W3CDTF">2010-11-10T15:00:10Z</dcterms:modified>
  <cp:category/>
  <cp:version/>
  <cp:contentType/>
  <cp:contentStatus/>
</cp:coreProperties>
</file>